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0" windowWidth="14235" windowHeight="5925"/>
  </bookViews>
  <sheets>
    <sheet name="Пенсии ФСД ЕДВ" sheetId="1" r:id="rId1"/>
  </sheets>
  <definedNames>
    <definedName name="_xlnm.Print_Area" localSheetId="0">'Пенсии ФСД ЕДВ'!$A$1:$H$42</definedName>
  </definedNames>
  <calcPr calcId="144525"/>
</workbook>
</file>

<file path=xl/calcChain.xml><?xml version="1.0" encoding="utf-8"?>
<calcChain xmlns="http://schemas.openxmlformats.org/spreadsheetml/2006/main">
  <c r="H35" i="1" l="1"/>
  <c r="M8" i="1" l="1"/>
  <c r="K8" i="1"/>
  <c r="L8" i="1"/>
  <c r="J8" i="1"/>
  <c r="I8" i="1"/>
  <c r="B32" i="1" l="1"/>
  <c r="D33" i="1" l="1"/>
  <c r="D29" i="1"/>
  <c r="D34" i="1" l="1"/>
  <c r="H8" i="1" l="1"/>
  <c r="H32" i="1" l="1"/>
  <c r="H31" i="1"/>
  <c r="H30" i="1"/>
  <c r="H10" i="1"/>
  <c r="H28" i="1" l="1"/>
  <c r="H27" i="1"/>
  <c r="H26" i="1"/>
  <c r="H25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9" i="1"/>
  <c r="G29" i="1" l="1"/>
  <c r="G34" i="1" s="1"/>
  <c r="H24" i="1" l="1"/>
  <c r="H29" i="1" s="1"/>
  <c r="C33" i="1" l="1"/>
  <c r="E33" i="1"/>
  <c r="F33" i="1"/>
  <c r="C29" i="1"/>
  <c r="E29" i="1"/>
  <c r="F29" i="1"/>
  <c r="J28" i="1" l="1"/>
  <c r="L28" i="1"/>
  <c r="I28" i="1"/>
  <c r="K28" i="1"/>
  <c r="M28" i="1"/>
  <c r="I27" i="1"/>
  <c r="K27" i="1"/>
  <c r="M27" i="1"/>
  <c r="J27" i="1"/>
  <c r="L27" i="1"/>
  <c r="J26" i="1"/>
  <c r="L26" i="1"/>
  <c r="I26" i="1"/>
  <c r="K26" i="1"/>
  <c r="M26" i="1"/>
  <c r="I30" i="1"/>
  <c r="K30" i="1"/>
  <c r="M30" i="1"/>
  <c r="J30" i="1"/>
  <c r="L30" i="1"/>
  <c r="J25" i="1"/>
  <c r="L25" i="1"/>
  <c r="I25" i="1"/>
  <c r="K25" i="1"/>
  <c r="M25" i="1"/>
  <c r="I24" i="1"/>
  <c r="K24" i="1"/>
  <c r="M24" i="1"/>
  <c r="J24" i="1"/>
  <c r="L24" i="1"/>
  <c r="J23" i="1"/>
  <c r="L23" i="1"/>
  <c r="I23" i="1"/>
  <c r="K23" i="1"/>
  <c r="M23" i="1"/>
  <c r="E34" i="1"/>
  <c r="I32" i="1"/>
  <c r="K32" i="1"/>
  <c r="M32" i="1"/>
  <c r="J32" i="1"/>
  <c r="L32" i="1"/>
  <c r="J22" i="1"/>
  <c r="L22" i="1"/>
  <c r="I22" i="1"/>
  <c r="K22" i="1"/>
  <c r="M22" i="1"/>
  <c r="I21" i="1"/>
  <c r="K21" i="1"/>
  <c r="J21" i="1"/>
  <c r="L21" i="1"/>
  <c r="M21" i="1"/>
  <c r="I20" i="1"/>
  <c r="K20" i="1"/>
  <c r="M20" i="1"/>
  <c r="J20" i="1"/>
  <c r="L20" i="1"/>
  <c r="I19" i="1"/>
  <c r="K19" i="1"/>
  <c r="M19" i="1"/>
  <c r="J19" i="1"/>
  <c r="L19" i="1"/>
  <c r="J18" i="1"/>
  <c r="L18" i="1"/>
  <c r="I18" i="1"/>
  <c r="K18" i="1"/>
  <c r="M18" i="1"/>
  <c r="J17" i="1"/>
  <c r="L17" i="1"/>
  <c r="I17" i="1"/>
  <c r="K17" i="1"/>
  <c r="M17" i="1"/>
  <c r="J16" i="1"/>
  <c r="L16" i="1"/>
  <c r="I16" i="1"/>
  <c r="K16" i="1"/>
  <c r="M16" i="1"/>
  <c r="J15" i="1"/>
  <c r="L15" i="1"/>
  <c r="I15" i="1"/>
  <c r="K15" i="1"/>
  <c r="M15" i="1"/>
  <c r="I14" i="1"/>
  <c r="K14" i="1"/>
  <c r="M14" i="1"/>
  <c r="J14" i="1"/>
  <c r="L14" i="1"/>
  <c r="J13" i="1"/>
  <c r="L13" i="1"/>
  <c r="I13" i="1"/>
  <c r="K13" i="1"/>
  <c r="M13" i="1"/>
  <c r="I31" i="1"/>
  <c r="K31" i="1"/>
  <c r="M31" i="1"/>
  <c r="J31" i="1"/>
  <c r="L31" i="1"/>
  <c r="J12" i="1"/>
  <c r="L12" i="1"/>
  <c r="I12" i="1"/>
  <c r="K12" i="1"/>
  <c r="M12" i="1"/>
  <c r="I11" i="1"/>
  <c r="K11" i="1"/>
  <c r="M11" i="1"/>
  <c r="J11" i="1"/>
  <c r="L11" i="1"/>
  <c r="J10" i="1"/>
  <c r="L10" i="1"/>
  <c r="I10" i="1"/>
  <c r="K10" i="1"/>
  <c r="M10" i="1"/>
  <c r="J9" i="1"/>
  <c r="L9" i="1"/>
  <c r="I9" i="1"/>
  <c r="K9" i="1"/>
  <c r="M9" i="1"/>
  <c r="F34" i="1"/>
  <c r="C34" i="1"/>
  <c r="B29" i="1"/>
  <c r="B33" i="1"/>
  <c r="H33" i="1" l="1"/>
  <c r="H34" i="1" s="1"/>
  <c r="I29" i="1"/>
  <c r="K29" i="1"/>
  <c r="M29" i="1"/>
  <c r="J29" i="1"/>
  <c r="L29" i="1"/>
  <c r="B34" i="1"/>
  <c r="K33" i="1" l="1"/>
  <c r="M33" i="1"/>
  <c r="J33" i="1"/>
  <c r="L33" i="1"/>
  <c r="I33" i="1"/>
  <c r="L34" i="1" l="1"/>
  <c r="J34" i="1"/>
  <c r="I34" i="1"/>
  <c r="K34" i="1"/>
  <c r="M34" i="1"/>
</calcChain>
</file>

<file path=xl/sharedStrings.xml><?xml version="1.0" encoding="utf-8"?>
<sst xmlns="http://schemas.openxmlformats.org/spreadsheetml/2006/main" count="44" uniqueCount="44">
  <si>
    <t>Всего</t>
  </si>
  <si>
    <t>Баргузинский</t>
  </si>
  <si>
    <t>Баунтовский</t>
  </si>
  <si>
    <t>Бичурский</t>
  </si>
  <si>
    <t>Джидинский</t>
  </si>
  <si>
    <t>Еравнинский</t>
  </si>
  <si>
    <t>Заиграевский</t>
  </si>
  <si>
    <t>Закаменский</t>
  </si>
  <si>
    <t>Иволгинский</t>
  </si>
  <si>
    <t>Кабанский</t>
  </si>
  <si>
    <t>Кижингинский</t>
  </si>
  <si>
    <t>Курумканский</t>
  </si>
  <si>
    <t>Кяхтинский</t>
  </si>
  <si>
    <t>Муйский</t>
  </si>
  <si>
    <t>Мухоршибирский</t>
  </si>
  <si>
    <t>Окинский</t>
  </si>
  <si>
    <t>Прибайкальский</t>
  </si>
  <si>
    <t>Селенгинский</t>
  </si>
  <si>
    <t>Тарбагатайский</t>
  </si>
  <si>
    <t>Тункинский</t>
  </si>
  <si>
    <t>Хоринский</t>
  </si>
  <si>
    <t>Советский</t>
  </si>
  <si>
    <t>Железнодорожный</t>
  </si>
  <si>
    <t>Октябрьский</t>
  </si>
  <si>
    <t>Северобайкальский</t>
  </si>
  <si>
    <t>Итого</t>
  </si>
  <si>
    <t>Итого по сельским районам</t>
  </si>
  <si>
    <t>Итого по г. Улан-Удэ</t>
  </si>
  <si>
    <t>Районы</t>
  </si>
  <si>
    <t>Пенсионное обеспечение</t>
  </si>
  <si>
    <t>ЕДВ</t>
  </si>
  <si>
    <t>Единовременная выплата пенсионерам</t>
  </si>
  <si>
    <t>(руб.)</t>
  </si>
  <si>
    <t>Выплаты правопреемникам</t>
  </si>
  <si>
    <t>Выплачено пенсий и других выплат социального характера 2022 год</t>
  </si>
  <si>
    <r>
      <t xml:space="preserve">Компенсация по Северному проезду, </t>
    </r>
    <r>
      <rPr>
        <b/>
        <i/>
        <sz val="11"/>
        <color theme="1"/>
        <rFont val="Times New Roman"/>
        <family val="1"/>
        <charset val="204"/>
      </rPr>
      <t>переезду из районов кр. Севера</t>
    </r>
  </si>
  <si>
    <t>Погребение</t>
  </si>
  <si>
    <t xml:space="preserve">МСК </t>
  </si>
  <si>
    <t>МСП</t>
  </si>
  <si>
    <t>Централизованные выплаты: (руб.)</t>
  </si>
  <si>
    <t>Ежемесячное пособие  на ребенка в возрасте от 8-17 лет</t>
  </si>
  <si>
    <t>Ежемесячное пособие беременным женщинам</t>
  </si>
  <si>
    <t>Ежемесячная денежная выплата детям в возрасте от 8-17 лет</t>
  </si>
  <si>
    <t>Социальная  поддрежка героев РФ, соц. труда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</si>
</sst>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40">
    <xf numFmtId="0" fontId="0" fillId="0" borderId="0" xfId="0"/>
    <xf numFmtId="4" fontId="2" fillId="0" borderId="5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4" fontId="2" fillId="0" borderId="12" xfId="0" applyNumberFormat="1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left" vertical="center" wrapText="1"/>
    </xf>
    <xf numFmtId="4" fontId="3" fillId="0" borderId="16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7" xfId="0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10" fontId="1" fillId="0" borderId="0" xfId="0" applyNumberFormat="1" applyFont="1" applyAlignment="1">
      <alignment vertical="center"/>
    </xf>
    <xf numFmtId="4" fontId="3" fillId="2" borderId="6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5" fillId="2" borderId="6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N42"/>
  <sheetViews>
    <sheetView tabSelected="1" topLeftCell="A30" zoomScaleNormal="100" zoomScaleSheetLayoutView="100" workbookViewId="0">
      <selection activeCell="F39" sqref="F39"/>
    </sheetView>
  </sheetViews>
  <sheetFormatPr defaultRowHeight="15" outlineLevelCol="1" x14ac:dyDescent="0.25"/>
  <cols>
    <col min="1" max="1" width="29" style="5" customWidth="1"/>
    <col min="2" max="2" width="19.85546875" style="9" customWidth="1"/>
    <col min="3" max="6" width="21.42578125" style="9" customWidth="1"/>
    <col min="7" max="7" width="18.85546875" style="9" customWidth="1"/>
    <col min="8" max="8" width="19.28515625" style="9" customWidth="1"/>
    <col min="9" max="9" width="16.28515625" style="6" hidden="1" customWidth="1" outlineLevel="1"/>
    <col min="10" max="12" width="9.140625" style="6" hidden="1" customWidth="1" outlineLevel="1"/>
    <col min="13" max="13" width="11.85546875" style="6" hidden="1" customWidth="1" outlineLevel="1"/>
    <col min="14" max="14" width="9.140625" style="6" collapsed="1"/>
    <col min="15" max="16384" width="9.140625" style="6"/>
  </cols>
  <sheetData>
    <row r="2" spans="1:13" ht="17.25" x14ac:dyDescent="0.25">
      <c r="G2" s="12"/>
    </row>
    <row r="3" spans="1:13" ht="17.25" customHeight="1" x14ac:dyDescent="0.25">
      <c r="A3" s="37" t="s">
        <v>34</v>
      </c>
      <c r="B3" s="37"/>
      <c r="C3" s="37"/>
      <c r="D3" s="37"/>
      <c r="E3" s="37"/>
      <c r="F3" s="37"/>
      <c r="G3" s="37"/>
      <c r="H3" s="37"/>
    </row>
    <row r="4" spans="1:13" ht="17.25" customHeight="1" x14ac:dyDescent="0.25">
      <c r="B4" s="38"/>
      <c r="C4" s="38"/>
      <c r="D4" s="38"/>
      <c r="E4" s="38"/>
      <c r="F4" s="38"/>
      <c r="G4" s="32"/>
    </row>
    <row r="5" spans="1:13" ht="17.25" x14ac:dyDescent="0.25">
      <c r="G5" s="12"/>
    </row>
    <row r="6" spans="1:13" ht="18" thickBot="1" x14ac:dyDescent="0.3">
      <c r="G6" s="12"/>
      <c r="H6" s="29" t="s">
        <v>32</v>
      </c>
    </row>
    <row r="7" spans="1:13" ht="58.5" customHeight="1" x14ac:dyDescent="0.25">
      <c r="A7" s="20" t="s">
        <v>28</v>
      </c>
      <c r="B7" s="25" t="s">
        <v>29</v>
      </c>
      <c r="C7" s="21" t="s">
        <v>30</v>
      </c>
      <c r="D7" s="21" t="s">
        <v>36</v>
      </c>
      <c r="E7" s="21" t="s">
        <v>31</v>
      </c>
      <c r="F7" s="21" t="s">
        <v>35</v>
      </c>
      <c r="G7" s="21" t="s">
        <v>33</v>
      </c>
      <c r="H7" s="22" t="s">
        <v>25</v>
      </c>
    </row>
    <row r="8" spans="1:13" s="7" customFormat="1" ht="15.75" x14ac:dyDescent="0.25">
      <c r="A8" s="3" t="s">
        <v>1</v>
      </c>
      <c r="B8" s="4">
        <v>1698979973.75</v>
      </c>
      <c r="C8" s="13">
        <v>74603259.909999996</v>
      </c>
      <c r="D8" s="13">
        <v>2150410.2799999998</v>
      </c>
      <c r="E8" s="13">
        <v>7908965.3499999996</v>
      </c>
      <c r="F8" s="13">
        <v>3798776.29</v>
      </c>
      <c r="G8" s="13">
        <v>444708.77</v>
      </c>
      <c r="H8" s="33">
        <f t="shared" ref="H8:H28" si="0">SUM(B8:G8)</f>
        <v>1787886094.3499999</v>
      </c>
      <c r="I8" s="30">
        <f>B8/$H8</f>
        <v>0.95027305101764747</v>
      </c>
      <c r="J8" s="30">
        <f>C8/$H8</f>
        <v>4.1727076543499039E-2</v>
      </c>
      <c r="K8" s="30">
        <f>E8/$H8</f>
        <v>4.4236405076327678E-3</v>
      </c>
      <c r="L8" s="30">
        <f>F8/$H8</f>
        <v>2.1247305977739454E-3</v>
      </c>
      <c r="M8" s="30" t="e">
        <f>#REF!/$H8</f>
        <v>#REF!</v>
      </c>
    </row>
    <row r="9" spans="1:13" s="7" customFormat="1" ht="15.75" x14ac:dyDescent="0.25">
      <c r="A9" s="1" t="s">
        <v>2</v>
      </c>
      <c r="B9" s="2">
        <v>703883769.23000002</v>
      </c>
      <c r="C9" s="14">
        <v>21486353.600000001</v>
      </c>
      <c r="D9" s="14">
        <v>632317.6</v>
      </c>
      <c r="E9" s="14">
        <v>5323308.09</v>
      </c>
      <c r="F9" s="14">
        <v>1976796.86</v>
      </c>
      <c r="G9" s="14">
        <v>1005753.77</v>
      </c>
      <c r="H9" s="33">
        <f t="shared" si="0"/>
        <v>734308299.1500001</v>
      </c>
      <c r="I9" s="30">
        <f t="shared" ref="I9:I34" si="1">B9/$H9</f>
        <v>0.95856708966081683</v>
      </c>
      <c r="J9" s="30">
        <f t="shared" ref="J9:J34" si="2">C9/$H9</f>
        <v>2.9260671062647077E-2</v>
      </c>
      <c r="K9" s="30">
        <f t="shared" ref="K9:K34" si="3">E9/$H9</f>
        <v>7.2494183930128598E-3</v>
      </c>
      <c r="L9" s="30">
        <f t="shared" ref="L9:L34" si="4">F9/$H9</f>
        <v>2.6920530004743851E-3</v>
      </c>
      <c r="M9" s="30" t="e">
        <f>#REF!/$H9</f>
        <v>#REF!</v>
      </c>
    </row>
    <row r="10" spans="1:13" s="7" customFormat="1" ht="15.75" x14ac:dyDescent="0.25">
      <c r="A10" s="1" t="s">
        <v>3</v>
      </c>
      <c r="B10" s="2">
        <v>1213191122.3499999</v>
      </c>
      <c r="C10" s="14">
        <v>63451543.939999998</v>
      </c>
      <c r="D10" s="14">
        <v>2179154.36</v>
      </c>
      <c r="E10" s="14">
        <v>3345359.22</v>
      </c>
      <c r="F10" s="14"/>
      <c r="G10" s="14">
        <v>535375.03</v>
      </c>
      <c r="H10" s="33">
        <f t="shared" si="0"/>
        <v>1282702554.8999999</v>
      </c>
      <c r="I10" s="30">
        <f t="shared" si="1"/>
        <v>0.94580861144739892</v>
      </c>
      <c r="J10" s="30">
        <f t="shared" si="2"/>
        <v>4.946707535399484E-2</v>
      </c>
      <c r="K10" s="30">
        <f t="shared" si="3"/>
        <v>2.6080553182189661E-3</v>
      </c>
      <c r="L10" s="30">
        <f t="shared" si="4"/>
        <v>0</v>
      </c>
      <c r="M10" s="30" t="e">
        <f>#REF!/$H10</f>
        <v>#REF!</v>
      </c>
    </row>
    <row r="11" spans="1:13" s="7" customFormat="1" ht="15.75" x14ac:dyDescent="0.25">
      <c r="A11" s="1" t="s">
        <v>4</v>
      </c>
      <c r="B11" s="2">
        <v>1221662854.03</v>
      </c>
      <c r="C11" s="14">
        <v>75280446.829999998</v>
      </c>
      <c r="D11" s="14">
        <v>1841226.46</v>
      </c>
      <c r="E11" s="14">
        <v>4926234.93</v>
      </c>
      <c r="F11" s="14">
        <v>74171.899999999994</v>
      </c>
      <c r="G11" s="14">
        <v>1120697.1599999999</v>
      </c>
      <c r="H11" s="33">
        <f t="shared" si="0"/>
        <v>1304905631.3100002</v>
      </c>
      <c r="I11" s="30">
        <f t="shared" si="1"/>
        <v>0.93620781818802301</v>
      </c>
      <c r="J11" s="30">
        <f t="shared" si="2"/>
        <v>5.7690337924609647E-2</v>
      </c>
      <c r="K11" s="30">
        <f t="shared" si="3"/>
        <v>3.7751656608719913E-3</v>
      </c>
      <c r="L11" s="30">
        <f t="shared" si="4"/>
        <v>5.6840815320521313E-5</v>
      </c>
      <c r="M11" s="30" t="e">
        <f>#REF!/$H11</f>
        <v>#REF!</v>
      </c>
    </row>
    <row r="12" spans="1:13" s="7" customFormat="1" ht="15.75" x14ac:dyDescent="0.25">
      <c r="A12" s="1" t="s">
        <v>5</v>
      </c>
      <c r="B12" s="2">
        <v>692631997.05999994</v>
      </c>
      <c r="C12" s="14">
        <v>43582879.5</v>
      </c>
      <c r="D12" s="14">
        <v>981234.56</v>
      </c>
      <c r="E12" s="14">
        <v>2852180.59</v>
      </c>
      <c r="F12" s="14"/>
      <c r="G12" s="14">
        <v>123858.47</v>
      </c>
      <c r="H12" s="33">
        <f t="shared" si="0"/>
        <v>740172150.17999995</v>
      </c>
      <c r="I12" s="30">
        <f t="shared" si="1"/>
        <v>0.9357714916611779</v>
      </c>
      <c r="J12" s="30">
        <f t="shared" si="2"/>
        <v>5.8882085051972337E-2</v>
      </c>
      <c r="K12" s="30">
        <f t="shared" si="3"/>
        <v>3.8534016570420646E-3</v>
      </c>
      <c r="L12" s="30">
        <f t="shared" si="4"/>
        <v>0</v>
      </c>
      <c r="M12" s="30" t="e">
        <f>#REF!/$H12</f>
        <v>#REF!</v>
      </c>
    </row>
    <row r="13" spans="1:13" s="7" customFormat="1" ht="15.75" x14ac:dyDescent="0.25">
      <c r="A13" s="1" t="s">
        <v>6</v>
      </c>
      <c r="B13" s="2">
        <v>2642112843.5900002</v>
      </c>
      <c r="C13" s="14">
        <v>135973305.71000001</v>
      </c>
      <c r="D13" s="14">
        <v>4377874</v>
      </c>
      <c r="E13" s="14">
        <v>6077711.1299999999</v>
      </c>
      <c r="F13" s="14">
        <v>21800</v>
      </c>
      <c r="G13" s="14">
        <v>1482129.66</v>
      </c>
      <c r="H13" s="33">
        <f t="shared" si="0"/>
        <v>2790045664.0900002</v>
      </c>
      <c r="I13" s="30">
        <f t="shared" si="1"/>
        <v>0.94697835150011789</v>
      </c>
      <c r="J13" s="30">
        <f t="shared" si="2"/>
        <v>4.8735154216319604E-2</v>
      </c>
      <c r="K13" s="30">
        <f t="shared" si="3"/>
        <v>2.1783554327532138E-3</v>
      </c>
      <c r="L13" s="30">
        <f t="shared" si="4"/>
        <v>7.8134921878098647E-6</v>
      </c>
      <c r="M13" s="30" t="e">
        <f>#REF!/$H13</f>
        <v>#REF!</v>
      </c>
    </row>
    <row r="14" spans="1:13" s="7" customFormat="1" ht="15.75" x14ac:dyDescent="0.25">
      <c r="A14" s="1" t="s">
        <v>7</v>
      </c>
      <c r="B14" s="2">
        <v>1394616170.6500001</v>
      </c>
      <c r="C14" s="14">
        <v>102500952.20999999</v>
      </c>
      <c r="D14" s="14">
        <v>2158364.0099999998</v>
      </c>
      <c r="E14" s="14">
        <v>10946543.619999999</v>
      </c>
      <c r="F14" s="14"/>
      <c r="G14" s="14">
        <v>719076.73</v>
      </c>
      <c r="H14" s="33">
        <f t="shared" si="0"/>
        <v>1510941107.22</v>
      </c>
      <c r="I14" s="30">
        <f t="shared" si="1"/>
        <v>0.92301160117085723</v>
      </c>
      <c r="J14" s="30">
        <f t="shared" si="2"/>
        <v>6.783914457036172E-2</v>
      </c>
      <c r="K14" s="30">
        <f t="shared" si="3"/>
        <v>7.2448512835425367E-3</v>
      </c>
      <c r="L14" s="30">
        <f t="shared" si="4"/>
        <v>0</v>
      </c>
      <c r="M14" s="30" t="e">
        <f>#REF!/$H14</f>
        <v>#REF!</v>
      </c>
    </row>
    <row r="15" spans="1:13" s="7" customFormat="1" ht="15.75" x14ac:dyDescent="0.25">
      <c r="A15" s="1" t="s">
        <v>8</v>
      </c>
      <c r="B15" s="2">
        <v>1780940352.02</v>
      </c>
      <c r="C15" s="14">
        <v>108195331.70999999</v>
      </c>
      <c r="D15" s="14">
        <v>2345894.6</v>
      </c>
      <c r="E15" s="14">
        <v>4075418.98</v>
      </c>
      <c r="F15" s="14"/>
      <c r="G15" s="14">
        <v>1247864.8600000001</v>
      </c>
      <c r="H15" s="33">
        <f t="shared" si="0"/>
        <v>1896804862.1699998</v>
      </c>
      <c r="I15" s="30">
        <f t="shared" si="1"/>
        <v>0.93891595679618434</v>
      </c>
      <c r="J15" s="30">
        <f t="shared" si="2"/>
        <v>5.7040834230159758E-2</v>
      </c>
      <c r="K15" s="30">
        <f t="shared" si="3"/>
        <v>2.1485705046841784E-3</v>
      </c>
      <c r="L15" s="30">
        <f t="shared" si="4"/>
        <v>0</v>
      </c>
      <c r="M15" s="30" t="e">
        <f>#REF!/$H15</f>
        <v>#REF!</v>
      </c>
    </row>
    <row r="16" spans="1:13" s="7" customFormat="1" ht="15.75" x14ac:dyDescent="0.25">
      <c r="A16" s="1" t="s">
        <v>9</v>
      </c>
      <c r="B16" s="2">
        <v>3719309436.2800002</v>
      </c>
      <c r="C16" s="14">
        <v>166663133.11000001</v>
      </c>
      <c r="D16" s="14">
        <v>6349621.1799999997</v>
      </c>
      <c r="E16" s="14">
        <v>18037405.609999999</v>
      </c>
      <c r="F16" s="14">
        <v>150000</v>
      </c>
      <c r="G16" s="14">
        <v>2585857.7400000002</v>
      </c>
      <c r="H16" s="33">
        <f t="shared" si="0"/>
        <v>3913095453.9200001</v>
      </c>
      <c r="I16" s="30">
        <f t="shared" si="1"/>
        <v>0.95047756439320386</v>
      </c>
      <c r="J16" s="30">
        <f t="shared" si="2"/>
        <v>4.2591123848778799E-2</v>
      </c>
      <c r="K16" s="30">
        <f t="shared" si="3"/>
        <v>4.6094979850110143E-3</v>
      </c>
      <c r="L16" s="30">
        <f t="shared" si="4"/>
        <v>3.8332824171139326E-5</v>
      </c>
      <c r="M16" s="30" t="e">
        <f>#REF!/$H16</f>
        <v>#REF!</v>
      </c>
    </row>
    <row r="17" spans="1:13" s="7" customFormat="1" ht="15.75" x14ac:dyDescent="0.25">
      <c r="A17" s="1" t="s">
        <v>10</v>
      </c>
      <c r="B17" s="2">
        <v>826797791.63</v>
      </c>
      <c r="C17" s="14">
        <v>43940957.219999999</v>
      </c>
      <c r="D17" s="14">
        <v>1236860.77</v>
      </c>
      <c r="E17" s="14">
        <v>3104279.39</v>
      </c>
      <c r="F17" s="14"/>
      <c r="G17" s="14">
        <v>122271.57</v>
      </c>
      <c r="H17" s="33">
        <f t="shared" si="0"/>
        <v>875202160.58000004</v>
      </c>
      <c r="I17" s="30">
        <f t="shared" si="1"/>
        <v>0.94469349925059343</v>
      </c>
      <c r="J17" s="30">
        <f t="shared" si="2"/>
        <v>5.0206637048153709E-2</v>
      </c>
      <c r="K17" s="30">
        <f t="shared" si="3"/>
        <v>3.5469283895994742E-3</v>
      </c>
      <c r="L17" s="30">
        <f t="shared" si="4"/>
        <v>0</v>
      </c>
      <c r="M17" s="30" t="e">
        <f>#REF!/$H17</f>
        <v>#REF!</v>
      </c>
    </row>
    <row r="18" spans="1:13" s="7" customFormat="1" ht="15.75" x14ac:dyDescent="0.25">
      <c r="A18" s="1" t="s">
        <v>11</v>
      </c>
      <c r="B18" s="2">
        <v>1046684830.29</v>
      </c>
      <c r="C18" s="14">
        <v>48007367.119999997</v>
      </c>
      <c r="D18" s="14">
        <v>1120571.76</v>
      </c>
      <c r="E18" s="14">
        <v>3733328.36</v>
      </c>
      <c r="F18" s="14">
        <v>3388094.22</v>
      </c>
      <c r="G18" s="14">
        <v>195811.59</v>
      </c>
      <c r="H18" s="33">
        <f t="shared" si="0"/>
        <v>1103130003.3399997</v>
      </c>
      <c r="I18" s="30">
        <f t="shared" si="1"/>
        <v>0.94883180325156791</v>
      </c>
      <c r="J18" s="30">
        <f t="shared" si="2"/>
        <v>4.3519228898358117E-2</v>
      </c>
      <c r="K18" s="30">
        <f t="shared" si="3"/>
        <v>3.384304976472784E-3</v>
      </c>
      <c r="L18" s="30">
        <f t="shared" si="4"/>
        <v>3.0713462690178895E-3</v>
      </c>
      <c r="M18" s="30" t="e">
        <f>#REF!/$H18</f>
        <v>#REF!</v>
      </c>
    </row>
    <row r="19" spans="1:13" s="7" customFormat="1" ht="15.75" x14ac:dyDescent="0.25">
      <c r="A19" s="1" t="s">
        <v>12</v>
      </c>
      <c r="B19" s="2">
        <v>1595916730.6600001</v>
      </c>
      <c r="C19" s="14">
        <v>110083086.73</v>
      </c>
      <c r="D19" s="14">
        <v>2869011.13</v>
      </c>
      <c r="E19" s="14">
        <v>6844495.4400000004</v>
      </c>
      <c r="F19" s="14"/>
      <c r="G19" s="14">
        <v>1176550.8899999999</v>
      </c>
      <c r="H19" s="33">
        <f t="shared" si="0"/>
        <v>1716889874.8500004</v>
      </c>
      <c r="I19" s="30">
        <f t="shared" si="1"/>
        <v>0.92953936885406274</v>
      </c>
      <c r="J19" s="30">
        <f t="shared" si="2"/>
        <v>6.4117733083851769E-2</v>
      </c>
      <c r="K19" s="30">
        <f t="shared" si="3"/>
        <v>3.9865663722887202E-3</v>
      </c>
      <c r="L19" s="30">
        <f t="shared" si="4"/>
        <v>0</v>
      </c>
      <c r="M19" s="30" t="e">
        <f>#REF!/$H19</f>
        <v>#REF!</v>
      </c>
    </row>
    <row r="20" spans="1:13" s="7" customFormat="1" ht="15.75" x14ac:dyDescent="0.25">
      <c r="A20" s="1" t="s">
        <v>13</v>
      </c>
      <c r="B20" s="2">
        <v>770044741.99000001</v>
      </c>
      <c r="C20" s="14">
        <v>18624296.109999999</v>
      </c>
      <c r="D20" s="14">
        <v>737841.8</v>
      </c>
      <c r="E20" s="14">
        <v>5484337.9699999997</v>
      </c>
      <c r="F20" s="14">
        <v>3380607.69</v>
      </c>
      <c r="G20" s="14">
        <v>398448.56</v>
      </c>
      <c r="H20" s="33">
        <f t="shared" si="0"/>
        <v>798670274.12</v>
      </c>
      <c r="I20" s="30">
        <f t="shared" si="1"/>
        <v>0.96415851064252955</v>
      </c>
      <c r="J20" s="30">
        <f t="shared" si="2"/>
        <v>2.3319130201159464E-2</v>
      </c>
      <c r="K20" s="30">
        <f t="shared" si="3"/>
        <v>6.8668362248023012E-3</v>
      </c>
      <c r="L20" s="30">
        <f t="shared" si="4"/>
        <v>4.2327951841263402E-3</v>
      </c>
      <c r="M20" s="30" t="e">
        <f>#REF!/$H20</f>
        <v>#REF!</v>
      </c>
    </row>
    <row r="21" spans="1:13" s="7" customFormat="1" ht="15.75" x14ac:dyDescent="0.25">
      <c r="A21" s="1" t="s">
        <v>14</v>
      </c>
      <c r="B21" s="2">
        <v>1413400337.6199999</v>
      </c>
      <c r="C21" s="14">
        <v>86995175.819999993</v>
      </c>
      <c r="D21" s="14">
        <v>2228691.4700000002</v>
      </c>
      <c r="E21" s="14">
        <v>4543268.7</v>
      </c>
      <c r="F21" s="14"/>
      <c r="G21" s="14">
        <v>488300.51</v>
      </c>
      <c r="H21" s="33">
        <f t="shared" si="0"/>
        <v>1507655774.1199999</v>
      </c>
      <c r="I21" s="30">
        <f t="shared" si="1"/>
        <v>0.93748212415727605</v>
      </c>
      <c r="J21" s="30">
        <f t="shared" si="2"/>
        <v>5.7702280131403341E-2</v>
      </c>
      <c r="K21" s="30">
        <f t="shared" si="3"/>
        <v>3.0134655257443299E-3</v>
      </c>
      <c r="L21" s="30">
        <f t="shared" si="4"/>
        <v>0</v>
      </c>
      <c r="M21" s="30" t="e">
        <f>#REF!/$H21</f>
        <v>#REF!</v>
      </c>
    </row>
    <row r="22" spans="1:13" s="7" customFormat="1" ht="15.75" x14ac:dyDescent="0.25">
      <c r="A22" s="1" t="s">
        <v>15</v>
      </c>
      <c r="B22" s="2">
        <v>322014385.61000001</v>
      </c>
      <c r="C22" s="14">
        <v>16075542.17</v>
      </c>
      <c r="D22" s="14">
        <v>245530.07</v>
      </c>
      <c r="E22" s="14">
        <v>684971.4</v>
      </c>
      <c r="F22" s="14">
        <v>1598462.81</v>
      </c>
      <c r="G22" s="14">
        <v>9820.24</v>
      </c>
      <c r="H22" s="33">
        <f t="shared" si="0"/>
        <v>340628712.30000001</v>
      </c>
      <c r="I22" s="30">
        <f t="shared" si="1"/>
        <v>0.94535303097524581</v>
      </c>
      <c r="J22" s="30">
        <f t="shared" si="2"/>
        <v>4.7193737901465797E-2</v>
      </c>
      <c r="K22" s="30">
        <f t="shared" si="3"/>
        <v>2.0109032951888361E-3</v>
      </c>
      <c r="L22" s="30">
        <f t="shared" si="4"/>
        <v>4.6926837118539642E-3</v>
      </c>
      <c r="M22" s="30" t="e">
        <f>#REF!/$H22</f>
        <v>#REF!</v>
      </c>
    </row>
    <row r="23" spans="1:13" s="7" customFormat="1" ht="15.75" x14ac:dyDescent="0.25">
      <c r="A23" s="1" t="s">
        <v>16</v>
      </c>
      <c r="B23" s="2">
        <v>1507843395.3099999</v>
      </c>
      <c r="C23" s="14">
        <v>77124311.200000003</v>
      </c>
      <c r="D23" s="14">
        <v>2374850.92</v>
      </c>
      <c r="E23" s="14">
        <v>9354315.1699999999</v>
      </c>
      <c r="F23" s="14"/>
      <c r="G23" s="14">
        <v>1126866.3</v>
      </c>
      <c r="H23" s="33">
        <f t="shared" si="0"/>
        <v>1597823738.9000001</v>
      </c>
      <c r="I23" s="30">
        <f t="shared" si="1"/>
        <v>0.94368568860295821</v>
      </c>
      <c r="J23" s="30">
        <f t="shared" si="2"/>
        <v>4.8268347329158585E-2</v>
      </c>
      <c r="K23" s="30">
        <f t="shared" si="3"/>
        <v>5.8544099341269334E-3</v>
      </c>
      <c r="L23" s="30">
        <f t="shared" si="4"/>
        <v>0</v>
      </c>
      <c r="M23" s="30" t="e">
        <f>#REF!/$H23</f>
        <v>#REF!</v>
      </c>
    </row>
    <row r="24" spans="1:13" s="7" customFormat="1" ht="15.75" x14ac:dyDescent="0.25">
      <c r="A24" s="1" t="s">
        <v>24</v>
      </c>
      <c r="B24" s="2">
        <v>3019863931.5900002</v>
      </c>
      <c r="C24" s="14">
        <v>67735517.219999999</v>
      </c>
      <c r="D24" s="14">
        <v>3001550.98</v>
      </c>
      <c r="E24" s="14">
        <v>21273558.850000001</v>
      </c>
      <c r="F24" s="14">
        <v>15510934.449999999</v>
      </c>
      <c r="G24" s="14">
        <v>2069065.07</v>
      </c>
      <c r="H24" s="33">
        <f t="shared" si="0"/>
        <v>3129454558.1599998</v>
      </c>
      <c r="I24" s="30">
        <f t="shared" si="1"/>
        <v>0.96498091774994976</v>
      </c>
      <c r="J24" s="30">
        <f t="shared" si="2"/>
        <v>2.1644512154164623E-2</v>
      </c>
      <c r="K24" s="30">
        <f t="shared" si="3"/>
        <v>6.79784877991903E-3</v>
      </c>
      <c r="L24" s="30">
        <f t="shared" si="4"/>
        <v>4.9564338327123172E-3</v>
      </c>
      <c r="M24" s="30" t="e">
        <f>#REF!/$H24</f>
        <v>#REF!</v>
      </c>
    </row>
    <row r="25" spans="1:13" s="7" customFormat="1" ht="15.75" x14ac:dyDescent="0.25">
      <c r="A25" s="1" t="s">
        <v>17</v>
      </c>
      <c r="B25" s="2">
        <v>2272720754.9499998</v>
      </c>
      <c r="C25" s="14">
        <v>115872654.56</v>
      </c>
      <c r="D25" s="14">
        <v>3311973.61</v>
      </c>
      <c r="E25" s="14">
        <v>12929801.18</v>
      </c>
      <c r="F25" s="14">
        <v>12458.3</v>
      </c>
      <c r="G25" s="14">
        <v>1327096.22</v>
      </c>
      <c r="H25" s="33">
        <f t="shared" si="0"/>
        <v>2406174738.8199997</v>
      </c>
      <c r="I25" s="30">
        <f t="shared" si="1"/>
        <v>0.94453686936492132</v>
      </c>
      <c r="J25" s="30">
        <f t="shared" si="2"/>
        <v>4.8156375632479848E-2</v>
      </c>
      <c r="K25" s="30">
        <f t="shared" si="3"/>
        <v>5.3735919388551304E-3</v>
      </c>
      <c r="L25" s="30">
        <f t="shared" si="4"/>
        <v>5.1776372675700243E-6</v>
      </c>
      <c r="M25" s="30" t="e">
        <f>#REF!/$H25</f>
        <v>#REF!</v>
      </c>
    </row>
    <row r="26" spans="1:13" s="7" customFormat="1" ht="15.75" x14ac:dyDescent="0.25">
      <c r="A26" s="1" t="s">
        <v>18</v>
      </c>
      <c r="B26" s="2">
        <v>1010640499.02</v>
      </c>
      <c r="C26" s="14">
        <v>58439031.049999997</v>
      </c>
      <c r="D26" s="14">
        <v>1643038.76</v>
      </c>
      <c r="E26" s="14">
        <v>4082582.51</v>
      </c>
      <c r="F26" s="14"/>
      <c r="G26" s="14">
        <v>547016.05000000005</v>
      </c>
      <c r="H26" s="33">
        <f t="shared" si="0"/>
        <v>1075352167.3899999</v>
      </c>
      <c r="I26" s="30">
        <f t="shared" si="1"/>
        <v>0.93982281309102456</v>
      </c>
      <c r="J26" s="30">
        <f t="shared" si="2"/>
        <v>5.434408635808869E-2</v>
      </c>
      <c r="K26" s="30">
        <f t="shared" si="3"/>
        <v>3.7965074454714542E-3</v>
      </c>
      <c r="L26" s="30">
        <f t="shared" si="4"/>
        <v>0</v>
      </c>
      <c r="M26" s="30" t="e">
        <f>#REF!/$H26</f>
        <v>#REF!</v>
      </c>
    </row>
    <row r="27" spans="1:13" s="7" customFormat="1" ht="15.75" x14ac:dyDescent="0.25">
      <c r="A27" s="1" t="s">
        <v>19</v>
      </c>
      <c r="B27" s="2">
        <v>1038026246.14</v>
      </c>
      <c r="C27" s="14">
        <v>56773598.640000001</v>
      </c>
      <c r="D27" s="14">
        <v>1870512.6</v>
      </c>
      <c r="E27" s="14">
        <v>4152916.48</v>
      </c>
      <c r="F27" s="14"/>
      <c r="G27" s="14">
        <v>244652.38</v>
      </c>
      <c r="H27" s="33">
        <f t="shared" si="0"/>
        <v>1101067926.24</v>
      </c>
      <c r="I27" s="30">
        <f t="shared" si="1"/>
        <v>0.94274496731979207</v>
      </c>
      <c r="J27" s="30">
        <f t="shared" si="2"/>
        <v>5.1562303548223644E-2</v>
      </c>
      <c r="K27" s="30">
        <f t="shared" si="3"/>
        <v>3.7717168768884725E-3</v>
      </c>
      <c r="L27" s="30">
        <f t="shared" si="4"/>
        <v>0</v>
      </c>
      <c r="M27" s="30" t="e">
        <f>#REF!/$H27</f>
        <v>#REF!</v>
      </c>
    </row>
    <row r="28" spans="1:13" s="7" customFormat="1" ht="15.75" x14ac:dyDescent="0.25">
      <c r="A28" s="1" t="s">
        <v>20</v>
      </c>
      <c r="B28" s="2">
        <v>897312017.46000004</v>
      </c>
      <c r="C28" s="14">
        <v>52744715.270000003</v>
      </c>
      <c r="D28" s="14">
        <v>1648111.04</v>
      </c>
      <c r="E28" s="14">
        <v>2722212.28</v>
      </c>
      <c r="F28" s="14"/>
      <c r="G28" s="14">
        <v>177160</v>
      </c>
      <c r="H28" s="33">
        <f t="shared" si="0"/>
        <v>954604216.04999995</v>
      </c>
      <c r="I28" s="30">
        <f t="shared" si="1"/>
        <v>0.93998329608571618</v>
      </c>
      <c r="J28" s="30">
        <f t="shared" si="2"/>
        <v>5.5252967023599817E-2</v>
      </c>
      <c r="K28" s="30">
        <f t="shared" si="3"/>
        <v>2.8516658885753515E-3</v>
      </c>
      <c r="L28" s="30">
        <f t="shared" si="4"/>
        <v>0</v>
      </c>
      <c r="M28" s="30" t="e">
        <f>#REF!/$H28</f>
        <v>#REF!</v>
      </c>
    </row>
    <row r="29" spans="1:13" s="7" customFormat="1" ht="31.5" x14ac:dyDescent="0.25">
      <c r="A29" s="16" t="s">
        <v>26</v>
      </c>
      <c r="B29" s="11">
        <f>SUM(B8:B28)</f>
        <v>30788594181.230003</v>
      </c>
      <c r="C29" s="11">
        <f t="shared" ref="C29:F29" si="5">SUM(C8:C28)</f>
        <v>1544153459.6300001</v>
      </c>
      <c r="D29" s="11">
        <f t="shared" si="5"/>
        <v>45304641.959999993</v>
      </c>
      <c r="E29" s="11">
        <f t="shared" si="5"/>
        <v>142403195.25</v>
      </c>
      <c r="F29" s="11">
        <f t="shared" si="5"/>
        <v>29912102.52</v>
      </c>
      <c r="G29" s="17">
        <f>SUM(G8:G28)</f>
        <v>17148381.570000004</v>
      </c>
      <c r="H29" s="31">
        <f>SUM(H8:H28)</f>
        <v>32567515962.159996</v>
      </c>
      <c r="I29" s="30">
        <f t="shared" si="1"/>
        <v>0.94537741892882121</v>
      </c>
      <c r="J29" s="30">
        <f t="shared" si="2"/>
        <v>4.7413915799539116E-2</v>
      </c>
      <c r="K29" s="30">
        <f t="shared" si="3"/>
        <v>4.3725531727828865E-3</v>
      </c>
      <c r="L29" s="30">
        <f t="shared" si="4"/>
        <v>9.184643543202587E-4</v>
      </c>
      <c r="M29" s="30" t="e">
        <f>#REF!/$H29</f>
        <v>#REF!</v>
      </c>
    </row>
    <row r="30" spans="1:13" s="7" customFormat="1" ht="15.75" x14ac:dyDescent="0.25">
      <c r="A30" s="1" t="s">
        <v>21</v>
      </c>
      <c r="B30" s="2">
        <v>4202872000.2199998</v>
      </c>
      <c r="C30" s="14">
        <v>257086278.69999999</v>
      </c>
      <c r="D30" s="14">
        <v>5746661.0300000003</v>
      </c>
      <c r="E30" s="14">
        <v>11739853.630000001</v>
      </c>
      <c r="F30" s="14">
        <v>41388.33</v>
      </c>
      <c r="G30" s="14">
        <v>0</v>
      </c>
      <c r="H30" s="33">
        <f>SUM(B30:G30)</f>
        <v>4477486181.9099998</v>
      </c>
      <c r="I30" s="30">
        <f t="shared" si="1"/>
        <v>0.93866777684328762</v>
      </c>
      <c r="J30" s="30">
        <f t="shared" si="2"/>
        <v>5.7417548207894742E-2</v>
      </c>
      <c r="K30" s="30">
        <f t="shared" si="3"/>
        <v>2.6219742849082407E-3</v>
      </c>
      <c r="L30" s="30">
        <f t="shared" si="4"/>
        <v>9.2436533176177505E-6</v>
      </c>
      <c r="M30" s="30" t="e">
        <f>#REF!/$H30</f>
        <v>#REF!</v>
      </c>
    </row>
    <row r="31" spans="1:13" s="7" customFormat="1" ht="15.75" x14ac:dyDescent="0.25">
      <c r="A31" s="1" t="s">
        <v>22</v>
      </c>
      <c r="B31" s="2">
        <v>8172326258.2299995</v>
      </c>
      <c r="C31" s="14">
        <v>421803288.26999998</v>
      </c>
      <c r="D31" s="14">
        <v>10763248.1</v>
      </c>
      <c r="E31" s="14">
        <v>26941231.989999998</v>
      </c>
      <c r="F31" s="14">
        <v>93383.4</v>
      </c>
      <c r="G31" s="14">
        <v>0</v>
      </c>
      <c r="H31" s="33">
        <f>SUM(B31:G31)</f>
        <v>8631927409.9899998</v>
      </c>
      <c r="I31" s="30">
        <f t="shared" si="1"/>
        <v>0.94675567461004251</v>
      </c>
      <c r="J31" s="30">
        <f t="shared" si="2"/>
        <v>4.8865481396638467E-2</v>
      </c>
      <c r="K31" s="30">
        <f t="shared" si="3"/>
        <v>3.1211142900506865E-3</v>
      </c>
      <c r="L31" s="30">
        <f t="shared" si="4"/>
        <v>1.0818371791672445E-5</v>
      </c>
      <c r="M31" s="30" t="e">
        <f>#REF!/$H31</f>
        <v>#REF!</v>
      </c>
    </row>
    <row r="32" spans="1:13" ht="15.75" x14ac:dyDescent="0.25">
      <c r="A32" s="8" t="s">
        <v>23</v>
      </c>
      <c r="B32" s="10">
        <f>10159075047.82+22798.11</f>
        <v>10159097845.93</v>
      </c>
      <c r="C32" s="15">
        <v>621663929.70000005</v>
      </c>
      <c r="D32" s="15">
        <v>11978009.65</v>
      </c>
      <c r="E32" s="15">
        <v>36199166.619999997</v>
      </c>
      <c r="F32" s="15">
        <v>240219.1</v>
      </c>
      <c r="G32" s="15">
        <v>0</v>
      </c>
      <c r="H32" s="33">
        <f>SUM(B32:G32)</f>
        <v>10829179171.000002</v>
      </c>
      <c r="I32" s="30">
        <f t="shared" si="1"/>
        <v>0.93812261165052602</v>
      </c>
      <c r="J32" s="30">
        <f t="shared" si="2"/>
        <v>5.7406375855779061E-2</v>
      </c>
      <c r="K32" s="30">
        <f t="shared" si="3"/>
        <v>3.3427433463230111E-3</v>
      </c>
      <c r="L32" s="30">
        <f t="shared" si="4"/>
        <v>2.2182576925432604E-5</v>
      </c>
      <c r="M32" s="30" t="e">
        <f>#REF!/$H32</f>
        <v>#REF!</v>
      </c>
    </row>
    <row r="33" spans="1:13" x14ac:dyDescent="0.25">
      <c r="A33" s="19" t="s">
        <v>27</v>
      </c>
      <c r="B33" s="11">
        <f>SUM(B30:B32)</f>
        <v>22534296104.379997</v>
      </c>
      <c r="C33" s="11">
        <f t="shared" ref="C33:F33" si="6">SUM(C30:C32)</f>
        <v>1300553496.6700001</v>
      </c>
      <c r="D33" s="11">
        <f t="shared" si="6"/>
        <v>28487918.780000001</v>
      </c>
      <c r="E33" s="11">
        <f t="shared" si="6"/>
        <v>74880252.239999995</v>
      </c>
      <c r="F33" s="11">
        <f t="shared" si="6"/>
        <v>374990.82999999996</v>
      </c>
      <c r="G33" s="17">
        <v>18935040.379999999</v>
      </c>
      <c r="H33" s="18">
        <f>SUM(B33:G33)</f>
        <v>23957527803.279999</v>
      </c>
      <c r="I33" s="30">
        <f t="shared" si="1"/>
        <v>0.94059354910963944</v>
      </c>
      <c r="J33" s="30">
        <f t="shared" si="2"/>
        <v>5.4285797238726057E-2</v>
      </c>
      <c r="K33" s="30">
        <f t="shared" si="3"/>
        <v>3.1255417025853652E-3</v>
      </c>
      <c r="L33" s="30">
        <f t="shared" si="4"/>
        <v>1.5652317429374342E-5</v>
      </c>
      <c r="M33" s="30" t="e">
        <f>#REF!/$H33</f>
        <v>#REF!</v>
      </c>
    </row>
    <row r="34" spans="1:13" ht="31.5" customHeight="1" thickBot="1" x14ac:dyDescent="0.3">
      <c r="A34" s="27" t="s">
        <v>0</v>
      </c>
      <c r="B34" s="34">
        <f>B29+B33</f>
        <v>53322890285.610001</v>
      </c>
      <c r="C34" s="34">
        <f t="shared" ref="C34:F34" si="7">C29+C33</f>
        <v>2844706956.3000002</v>
      </c>
      <c r="D34" s="34">
        <f>D29+D33</f>
        <v>73792560.739999995</v>
      </c>
      <c r="E34" s="34">
        <f>E29+E33</f>
        <v>217283447.49000001</v>
      </c>
      <c r="F34" s="34">
        <f t="shared" si="7"/>
        <v>30287093.349999998</v>
      </c>
      <c r="G34" s="35">
        <f>G29+G33</f>
        <v>36083421.950000003</v>
      </c>
      <c r="H34" s="28">
        <f>H33+H29</f>
        <v>56525043765.439995</v>
      </c>
      <c r="I34" s="30">
        <f t="shared" si="1"/>
        <v>0.943349827500924</v>
      </c>
      <c r="J34" s="30">
        <f t="shared" si="2"/>
        <v>5.032648834567173E-2</v>
      </c>
      <c r="K34" s="30">
        <f t="shared" si="3"/>
        <v>3.8440208625340221E-3</v>
      </c>
      <c r="L34" s="30">
        <f t="shared" si="4"/>
        <v>5.3581724723082561E-4</v>
      </c>
      <c r="M34" s="30" t="e">
        <f>#REF!/$H34</f>
        <v>#REF!</v>
      </c>
    </row>
    <row r="35" spans="1:13" x14ac:dyDescent="0.25">
      <c r="H35" s="9">
        <f>H34+B37+B38+B39+B40+B41+B42</f>
        <v>69162426366.22998</v>
      </c>
      <c r="I35" s="26"/>
    </row>
    <row r="36" spans="1:13" ht="30" customHeight="1" x14ac:dyDescent="0.25">
      <c r="A36" s="39" t="s">
        <v>39</v>
      </c>
      <c r="B36" s="39"/>
      <c r="C36" s="36"/>
      <c r="D36" s="36"/>
      <c r="E36" s="36"/>
      <c r="F36" s="36"/>
      <c r="G36" s="36"/>
      <c r="H36" s="36"/>
    </row>
    <row r="37" spans="1:13" x14ac:dyDescent="0.25">
      <c r="A37" s="24" t="s">
        <v>37</v>
      </c>
      <c r="B37" s="9">
        <v>3314835125.5599999</v>
      </c>
    </row>
    <row r="38" spans="1:13" x14ac:dyDescent="0.25">
      <c r="A38" s="24" t="s">
        <v>38</v>
      </c>
      <c r="B38" s="9">
        <v>1094257016.72</v>
      </c>
      <c r="I38" s="26"/>
    </row>
    <row r="39" spans="1:13" ht="30" x14ac:dyDescent="0.25">
      <c r="A39" s="24" t="s">
        <v>41</v>
      </c>
      <c r="B39" s="9">
        <v>266019064.88</v>
      </c>
    </row>
    <row r="40" spans="1:13" ht="45" x14ac:dyDescent="0.25">
      <c r="A40" s="23" t="s">
        <v>40</v>
      </c>
      <c r="B40" s="9">
        <v>938751176.63</v>
      </c>
    </row>
    <row r="41" spans="1:13" ht="45" x14ac:dyDescent="0.25">
      <c r="A41" s="24" t="s">
        <v>42</v>
      </c>
      <c r="B41" s="9">
        <v>7023051217</v>
      </c>
    </row>
    <row r="42" spans="1:13" ht="30" x14ac:dyDescent="0.25">
      <c r="A42" s="24" t="s">
        <v>43</v>
      </c>
      <c r="B42" s="9">
        <v>469000</v>
      </c>
    </row>
  </sheetData>
  <mergeCells count="3">
    <mergeCell ref="A3:H3"/>
    <mergeCell ref="B4:F4"/>
    <mergeCell ref="A36:B3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Пенсии ФСД ЕДВ</vt:lpstr>
      <vt:lpstr>'Пенсии ФСД ЕДВ'!Область_печати</vt:lpstr>
    </vt:vector>
  </TitlesOfParts>
  <Company>opfr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Л.П.</dc:creator>
  <cp:lastModifiedBy>Татьяна Еремеевна Давыдова</cp:lastModifiedBy>
  <cp:lastPrinted>2023-01-26T09:26:33Z</cp:lastPrinted>
  <dcterms:created xsi:type="dcterms:W3CDTF">2014-07-10T06:51:25Z</dcterms:created>
  <dcterms:modified xsi:type="dcterms:W3CDTF">2023-01-26T09:42:19Z</dcterms:modified>
</cp:coreProperties>
</file>