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9230" windowHeight="5880" tabRatio="831" firstSheet="3" activeTab="3"/>
  </bookViews>
  <sheets>
    <sheet name="1 кв.2005" sheetId="1" r:id="rId1"/>
    <sheet name="2 кв.2005" sheetId="2" r:id="rId2"/>
    <sheet name="3 кв.2005" sheetId="3" r:id="rId3"/>
    <sheet name="РЕЗУЛЬТАТЫ ИНВЕСТИРОВАНИЯ" sheetId="4" r:id="rId4"/>
    <sheet name="Лист1" sheetId="5" r:id="rId5"/>
  </sheets>
  <definedNames>
    <definedName name="_xlnm._FilterDatabase" localSheetId="0" hidden="1">'1 кв.2005'!$B$7:$C$7</definedName>
    <definedName name="_xlnm._FilterDatabase" localSheetId="1" hidden="1">'2 кв.2005'!$B$7:$C$7</definedName>
    <definedName name="_xlnm.Print_Titles" localSheetId="0">'1 кв.2005'!$A:$C,'1 кв.2005'!$4:$7</definedName>
    <definedName name="_xlnm.Print_Titles" localSheetId="1">'2 кв.2005'!$A:$C,'2 кв.2005'!$4:$7</definedName>
    <definedName name="_xlnm.Print_Titles" localSheetId="3">'РЕЗУЛЬТАТЫ ИНВЕСТИРОВАНИЯ'!$3:$5</definedName>
    <definedName name="_xlnm.Print_Area" localSheetId="0">'1 кв.2005'!$A$1:$AZ$72</definedName>
    <definedName name="_xlnm.Print_Area" localSheetId="1">'2 кв.2005'!$A$1:$AX$72</definedName>
  </definedNames>
  <calcPr fullCalcOnLoad="1"/>
</workbook>
</file>

<file path=xl/sharedStrings.xml><?xml version="1.0" encoding="utf-8"?>
<sst xmlns="http://schemas.openxmlformats.org/spreadsheetml/2006/main" count="1142" uniqueCount="294">
  <si>
    <t>за квартал</t>
  </si>
  <si>
    <t>АГАНА</t>
  </si>
  <si>
    <t>Аккорд Эссет Менеджмент</t>
  </si>
  <si>
    <t>Алемар</t>
  </si>
  <si>
    <t>Альфа-Капитал</t>
  </si>
  <si>
    <t>Атон-менеджмент</t>
  </si>
  <si>
    <t>Базис-Инвест</t>
  </si>
  <si>
    <t>БКС</t>
  </si>
  <si>
    <t>ВИКА</t>
  </si>
  <si>
    <t>ГУК</t>
  </si>
  <si>
    <t>Дворцовая площадь</t>
  </si>
  <si>
    <t>Доверие Капитал</t>
  </si>
  <si>
    <t>Ермак</t>
  </si>
  <si>
    <t>Золотое сечение</t>
  </si>
  <si>
    <t>ИНВЕСТ ОФГ</t>
  </si>
  <si>
    <t>Интерфин КАПИТАЛ</t>
  </si>
  <si>
    <t>ИНТЕРФИНАНС</t>
  </si>
  <si>
    <t>КапиталЪ</t>
  </si>
  <si>
    <t>КИТ</t>
  </si>
  <si>
    <t>Лидер</t>
  </si>
  <si>
    <t>Металлинвесттраст</t>
  </si>
  <si>
    <t>МЕТРОПОЛЬ</t>
  </si>
  <si>
    <t>МИР</t>
  </si>
  <si>
    <t>Мономах</t>
  </si>
  <si>
    <t>Монтес-Аури</t>
  </si>
  <si>
    <t>НационалЪ</t>
  </si>
  <si>
    <t>НАЦИОНАЛЬНАЯ УК</t>
  </si>
  <si>
    <t>НВК</t>
  </si>
  <si>
    <t>НИКойл-Сбережения</t>
  </si>
  <si>
    <t>Паллада</t>
  </si>
  <si>
    <t>ПАРК АВЕНЮ КАПИТАЛ</t>
  </si>
  <si>
    <t>Пенсионный Резерв (РУСЭНЕРГО)</t>
  </si>
  <si>
    <t>Петровский Фондовый Дом</t>
  </si>
  <si>
    <t>ПИОГЛОБАЛ</t>
  </si>
  <si>
    <t>Пифагор</t>
  </si>
  <si>
    <t>Портфельные инвестиции</t>
  </si>
  <si>
    <t>ПРОМЫШЛЕННЫЕ ТРАДИЦИИ</t>
  </si>
  <si>
    <t>Профессионал</t>
  </si>
  <si>
    <t>Регион ЭсМ</t>
  </si>
  <si>
    <t>РЕГИОНГАЗФИНАНС</t>
  </si>
  <si>
    <t>РН-Траст</t>
  </si>
  <si>
    <t>Росбанк (РБ Эссет Менеджмент)</t>
  </si>
  <si>
    <t>РТК НПФ</t>
  </si>
  <si>
    <t>РТК-ИНВЕСТ</t>
  </si>
  <si>
    <t>СОЛИД менеджмент</t>
  </si>
  <si>
    <t>СПб ЦУК</t>
  </si>
  <si>
    <t>ТРИНФИКО</t>
  </si>
  <si>
    <t>Тройка Диалог</t>
  </si>
  <si>
    <t>УК ПСБ</t>
  </si>
  <si>
    <t>УКАЦ</t>
  </si>
  <si>
    <t>Финам Менеджмент</t>
  </si>
  <si>
    <t>ЯМАЛ</t>
  </si>
  <si>
    <t>22-03У029</t>
  </si>
  <si>
    <t>22-03У028</t>
  </si>
  <si>
    <t>22-03У054</t>
  </si>
  <si>
    <t>22-03У050</t>
  </si>
  <si>
    <t>22-03У017</t>
  </si>
  <si>
    <t>22-03У025</t>
  </si>
  <si>
    <t>22-03У060</t>
  </si>
  <si>
    <t>22-03У057</t>
  </si>
  <si>
    <t>22-03У056</t>
  </si>
  <si>
    <t>22-03У039</t>
  </si>
  <si>
    <t>22-03Г065</t>
  </si>
  <si>
    <t>22-03У046</t>
  </si>
  <si>
    <t>22-03У030</t>
  </si>
  <si>
    <t>22-03У031</t>
  </si>
  <si>
    <t>22-03У032</t>
  </si>
  <si>
    <t>22-03У016</t>
  </si>
  <si>
    <t>22-03У006</t>
  </si>
  <si>
    <t>22-03У043</t>
  </si>
  <si>
    <t>22-03У061</t>
  </si>
  <si>
    <t>22-03У058</t>
  </si>
  <si>
    <t>22-03У018</t>
  </si>
  <si>
    <t>22-03У019</t>
  </si>
  <si>
    <t>22-03У059</t>
  </si>
  <si>
    <t>22-03У036</t>
  </si>
  <si>
    <t>22-03У034</t>
  </si>
  <si>
    <t>22-03У027</t>
  </si>
  <si>
    <t>22-03У045</t>
  </si>
  <si>
    <t>22-03У011</t>
  </si>
  <si>
    <t>22-03У007</t>
  </si>
  <si>
    <t>22-03У062</t>
  </si>
  <si>
    <t>22-03У002</t>
  </si>
  <si>
    <t>22-03У035</t>
  </si>
  <si>
    <t>22-03У008</t>
  </si>
  <si>
    <t>22-03У009</t>
  </si>
  <si>
    <t>22-03У024</t>
  </si>
  <si>
    <t>22-03У037</t>
  </si>
  <si>
    <t>22-03У038</t>
  </si>
  <si>
    <t>22-03У048</t>
  </si>
  <si>
    <t>22-03У044</t>
  </si>
  <si>
    <t>22-03У053</t>
  </si>
  <si>
    <t>22-03У033</t>
  </si>
  <si>
    <t>22-03У042</t>
  </si>
  <si>
    <t>22-03У012</t>
  </si>
  <si>
    <t>22-03У040</t>
  </si>
  <si>
    <t>22-03У023</t>
  </si>
  <si>
    <t>22-03У003</t>
  </si>
  <si>
    <t>22-03У005</t>
  </si>
  <si>
    <t>22-03У041</t>
  </si>
  <si>
    <t>22-03У051</t>
  </si>
  <si>
    <t>22-03У052</t>
  </si>
  <si>
    <t>22-03У047</t>
  </si>
  <si>
    <t>22-03У020</t>
  </si>
  <si>
    <t>22-03У021</t>
  </si>
  <si>
    <t>22-03У004</t>
  </si>
  <si>
    <t>22-03У049</t>
  </si>
  <si>
    <t>22-03У014</t>
  </si>
  <si>
    <t>22-03У015</t>
  </si>
  <si>
    <t>22-03У013</t>
  </si>
  <si>
    <t>22-03У022</t>
  </si>
  <si>
    <t>22-03У055</t>
  </si>
  <si>
    <t>22-03У010</t>
  </si>
  <si>
    <t>22-03У063</t>
  </si>
  <si>
    <t>22-03У026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</si>
  <si>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</si>
  <si>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</si>
  <si>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</si>
  <si>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</si>
  <si>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</si>
  <si>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</si>
  <si>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</si>
  <si>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</si>
  <si>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</si>
  <si>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</si>
  <si>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</si>
  <si>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</si>
  <si>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</si>
  <si>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</si>
  <si>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</si>
  <si>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</si>
  <si>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</si>
  <si>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</si>
  <si>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</si>
  <si>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</si>
  <si>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</si>
  <si>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</si>
  <si>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</si>
  <si>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</si>
  <si>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</si>
  <si>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</si>
  <si>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</si>
  <si>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</si>
  <si>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</si>
  <si>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</si>
  <si>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</si>
  <si>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</si>
  <si>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</si>
  <si>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</si>
  <si>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</si>
  <si>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</si>
  <si>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</si>
  <si>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</si>
  <si>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</si>
  <si>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</si>
  <si>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</si>
  <si>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</si>
  <si>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наименование УК в базе данных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</si>
  <si>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</si>
  <si>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</si>
  <si>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</si>
  <si>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ПРОМСВЯЗЬ (ИНВЕСТ-ЦЕНТР)</t>
  </si>
  <si>
    <t>АК БАРС КАПИТАЛ (СИС)</t>
  </si>
  <si>
    <t>УралСиб (НИКойл)</t>
  </si>
  <si>
    <t>АльянсРосно (Система-Инвестментс)</t>
  </si>
  <si>
    <t>Данные отчетов управляющих компаний о доходах от инвестирования средств пенсионных накоплений</t>
  </si>
  <si>
    <t>за период</t>
  </si>
  <si>
    <t>в т.ч. без ГУК</t>
  </si>
  <si>
    <t>средняя СЧА без учета вновь переданных</t>
  </si>
  <si>
    <t>РФЦ-Капитал (НПФ)</t>
  </si>
  <si>
    <t>мил.руб.</t>
  </si>
  <si>
    <t>1 квартал 2005 года</t>
  </si>
  <si>
    <t>Данные отчетов управляющих компаний о доходах от инвестирования средств пенсионных накоплений
 за период 2 квартал 2005 года</t>
  </si>
  <si>
    <t>3 квартал 2005 года</t>
  </si>
  <si>
    <t>Формализованное наименование</t>
  </si>
  <si>
    <t>БАЗИС-ИНВЕСТ УК</t>
  </si>
  <si>
    <t>АГАНА УК</t>
  </si>
  <si>
    <t>АК БАРС КАПИТАЛ УК</t>
  </si>
  <si>
    <t>АККОРД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</si>
  <si>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</si>
  <si>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</si>
  <si>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</si>
  <si>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</si>
  <si>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</si>
  <si>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БКС УК</t>
  </si>
  <si>
    <t>ВИКА УК</t>
  </si>
  <si>
    <t xml:space="preserve">ДВОРЦОВАЯ ПЛОЩАДЬ УК </t>
  </si>
  <si>
    <t>ДОВЕРИЕ КАПИТАЛ УК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</si>
  <si>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</si>
  <si>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</si>
  <si>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</si>
  <si>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</si>
  <si>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</si>
  <si>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</si>
  <si>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ФИНАНС УК</t>
  </si>
  <si>
    <t>ЛИДЕР УК</t>
  </si>
  <si>
    <t>МЕТАЛЛИНВЕСТТРАСТ УК</t>
  </si>
  <si>
    <t>МЕТРОПОЛЬ УК</t>
  </si>
  <si>
    <t>МИР УК</t>
  </si>
  <si>
    <t>МОНОМАХ УК</t>
  </si>
  <si>
    <t>НВК УК</t>
  </si>
  <si>
    <t>НИКОЙЛ-СБЕРЕЖЕНИЯ УК</t>
  </si>
  <si>
    <t>ОТКРЫТИЕ УК</t>
  </si>
  <si>
    <t>ПАЛЛАДА УК</t>
  </si>
  <si>
    <t>ПАРК АВЕНЮ КАПИТАЛ УК</t>
  </si>
  <si>
    <t>ПЕНСИОННЫЙ РЕЗЕРВ УК</t>
  </si>
  <si>
    <t>ПЕТРОВСКИЙ ФОНДОВЫЙ ДОМ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</si>
  <si>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</si>
  <si>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</si>
  <si>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</si>
  <si>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</si>
  <si>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</si>
  <si>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ПРОСПЕКТ-МОНТЕС АУРИ УК</t>
  </si>
  <si>
    <t>ПРОФЕССИОНАЛ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</si>
  <si>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</si>
  <si>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</si>
  <si>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</si>
  <si>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</si>
  <si>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</si>
  <si>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</si>
  <si>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</si>
  <si>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</si>
  <si>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</si>
  <si>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</si>
  <si>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ТРОЙКА ДИАЛОГ УК</t>
  </si>
  <si>
    <t>УРАЛСИБ УК</t>
  </si>
  <si>
    <t>ФИНАМ МЕНЕДЖМЕНТ УК</t>
  </si>
  <si>
    <t>ЦУК УК</t>
  </si>
  <si>
    <t>ЯМАЛ УК</t>
  </si>
  <si>
    <t>отчет база</t>
  </si>
  <si>
    <t>Наименование инвестиционного портфеля</t>
  </si>
  <si>
    <t>КОНСЕРВАТИВНЫЙ</t>
  </si>
  <si>
    <t>СБАЛАНСИРОВАННЫЙ</t>
  </si>
  <si>
    <t>ДОХОДНЫЙ</t>
  </si>
  <si>
    <t>ВЭБ УК</t>
  </si>
  <si>
    <t>ДВОРЦОВАЯ ПЛОЩАДЬ УК</t>
  </si>
  <si>
    <t>АКТУАЛЬНЫЙ</t>
  </si>
  <si>
    <t>ПЕРСПЕКТИВНЫЙ</t>
  </si>
  <si>
    <t>МДМ УК</t>
  </si>
  <si>
    <t>ПЕНСИОННАЯ СБЕРЕГАТЕЛЬНАЯ УК</t>
  </si>
  <si>
    <t>ДОЛГОСРОЧНОГО РОСТА</t>
  </si>
  <si>
    <t>КОНСЕРВАТИВНОГО СОХРАНЕНИЯ КАПИТАЛА</t>
  </si>
  <si>
    <t>ЦЕНТРАЛЬНАЯ УК</t>
  </si>
  <si>
    <t>Номер договора ДУ</t>
  </si>
  <si>
    <t>Формализованное наименование управляющей компании</t>
  </si>
  <si>
    <t>УРАЛСИБ ЭССЕТ МЕНЕДЖМЕНТ УК</t>
  </si>
  <si>
    <t>ИНГОССТРАХ-ИНВЕСТИЦИИ УК</t>
  </si>
  <si>
    <t>ДОСТОЯНИЕ УК</t>
  </si>
  <si>
    <t>БФА УК</t>
  </si>
  <si>
    <t>РАСШИРЕННЫЙ</t>
  </si>
  <si>
    <t>ГОСУДАРСТВЕННЫХ ЦЕННЫХ БУМАГ</t>
  </si>
  <si>
    <t>РБИЗНЕС УК</t>
  </si>
  <si>
    <t>ФБ АВГУСТ УК</t>
  </si>
  <si>
    <t>ЭНЕРГОКАПИТАЛ УК</t>
  </si>
  <si>
    <t>22-09Г066</t>
  </si>
  <si>
    <t>Результаты инвестирования 2004 года</t>
  </si>
  <si>
    <t>Результаты инвестирования 2005 года</t>
  </si>
  <si>
    <t>Результаты инвестирования 2006 года</t>
  </si>
  <si>
    <t>Результаты инвестирования 2007 года</t>
  </si>
  <si>
    <t>Результаты инвестирования 2008 года</t>
  </si>
  <si>
    <t>Результаты инвестирования 2009 года</t>
  </si>
  <si>
    <t>Коэффициент прироста инвестиционного портфеля</t>
  </si>
  <si>
    <t>Коэффициент расходов инвестиционного портфеля</t>
  </si>
  <si>
    <t xml:space="preserve">ТРИНФИКО УК </t>
  </si>
  <si>
    <t xml:space="preserve">УМ УК </t>
  </si>
  <si>
    <t>22-03У068</t>
  </si>
  <si>
    <t>22-03У073</t>
  </si>
  <si>
    <t>К прироста и К расходов ИП УК рассчитан на дату прекращения действия договора ДУ</t>
  </si>
  <si>
    <t>Начальник Департамента организации и контроля инвестиционных процессов</t>
  </si>
  <si>
    <t>Результаты инвестирования 2010 года</t>
  </si>
  <si>
    <t>АФМ УК</t>
  </si>
  <si>
    <t>22-03У069</t>
  </si>
  <si>
    <t>ВТБ КАПИТАЛ УПРАВЛЕНИЕ АКТИВАМИ УК</t>
  </si>
  <si>
    <t>1,122934884496*</t>
  </si>
  <si>
    <t>ТКБ БНП ПАРИБА ИНВЕСТМЕНТ ПАРТНЕРС УК</t>
  </si>
  <si>
    <t>Результаты инвестирования 2011 года</t>
  </si>
  <si>
    <t>РЕГИОН ПОРТФЕЛЬНЫЕ ИНВЕСТИЦИИ УК</t>
  </si>
  <si>
    <t>БИН ФИНАМ ГРУПП УК</t>
  </si>
  <si>
    <t>Е.Н. Блинова</t>
  </si>
  <si>
    <t>ТРАНСФИНГРУП УК</t>
  </si>
  <si>
    <t>22-03У072</t>
  </si>
  <si>
    <t>Результаты инвестирования 2012 года</t>
  </si>
  <si>
    <t>УРАЛСИБ-УПРАВЛЕНИЕ КАПИТАЛОМ УК</t>
  </si>
  <si>
    <t>ВТБ КАПИТАЛ ПЕНСИОННЫЙ РЕЗЕРВ УК</t>
  </si>
  <si>
    <t>РЕГИОН ТРАСТ УК</t>
  </si>
  <si>
    <t>СБЕРБАНК УПРАВЛЕНИЕ АКТИВАМИ УК</t>
  </si>
  <si>
    <t>Результаты инвестирования 2013 года</t>
  </si>
  <si>
    <t>Результаты инвестирования средств пенсионных накоплений за период с 2004 по 2013 год</t>
  </si>
  <si>
    <t>Результаты инвестирования 2014 года</t>
  </si>
  <si>
    <t>Результаты инвестирования средств пенсионных накоплений за период с 2004 по 2015 год</t>
  </si>
  <si>
    <t>Результаты инвестирования 2015 года</t>
  </si>
  <si>
    <t>ТКБ ИНВЕСТМЕНТ ПАРТНЕРС УК</t>
  </si>
  <si>
    <t>А.С. Андреев</t>
  </si>
  <si>
    <t>Заместитель начальника Департамента организации и контроля инвестиционных процессов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</si>
</sst>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"/>
    <numFmt numFmtId="165" formatCode="#,##0.00_ ;[Red]\-#,##0.00\ "/>
    <numFmt numFmtId="166" formatCode="#,##0.000000000000"/>
    <numFmt numFmtId="167" formatCode="0.0000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  <font>
      <sz val="8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b/>
      <sz val="5.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5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5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0" fontId="4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165" fontId="6" fillId="35" borderId="20" xfId="0" applyNumberFormat="1" applyFont="1" applyFill="1" applyBorder="1" applyAlignment="1">
      <alignment horizontal="center"/>
    </xf>
    <xf numFmtId="165" fontId="6" fillId="35" borderId="21" xfId="0" applyNumberFormat="1" applyFont="1" applyFill="1" applyBorder="1" applyAlignment="1">
      <alignment/>
    </xf>
    <xf numFmtId="165" fontId="6" fillId="35" borderId="22" xfId="0" applyNumberFormat="1" applyFont="1" applyFill="1" applyBorder="1" applyAlignment="1">
      <alignment/>
    </xf>
    <xf numFmtId="165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/>
    </xf>
    <xf numFmtId="165" fontId="6" fillId="35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3" fillId="33" borderId="0" xfId="0" applyFont="1" applyFill="1" applyAlignment="1">
      <alignment horizontal="center"/>
    </xf>
    <xf numFmtId="0" fontId="7" fillId="33" borderId="2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/>
    </xf>
    <xf numFmtId="0" fontId="5" fillId="33" borderId="28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vertical="top"/>
    </xf>
    <xf numFmtId="165" fontId="10" fillId="36" borderId="10" xfId="0" applyNumberFormat="1" applyFont="1" applyFill="1" applyBorder="1" applyAlignment="1">
      <alignment vertical="top" wrapText="1"/>
    </xf>
    <xf numFmtId="165" fontId="10" fillId="0" borderId="10" xfId="0" applyNumberFormat="1" applyFont="1" applyFill="1" applyBorder="1" applyAlignment="1">
      <alignment vertical="top" wrapText="1"/>
    </xf>
    <xf numFmtId="165" fontId="3" fillId="36" borderId="10" xfId="0" applyNumberFormat="1" applyFont="1" applyFill="1" applyBorder="1" applyAlignment="1">
      <alignment vertical="top" wrapText="1"/>
    </xf>
    <xf numFmtId="165" fontId="3" fillId="0" borderId="10" xfId="0" applyNumberFormat="1" applyFont="1" applyBorder="1" applyAlignment="1">
      <alignment vertical="top" wrapText="1"/>
    </xf>
    <xf numFmtId="4" fontId="11" fillId="35" borderId="10" xfId="0" applyNumberFormat="1" applyFont="1" applyFill="1" applyBorder="1" applyAlignment="1">
      <alignment/>
    </xf>
    <xf numFmtId="165" fontId="11" fillId="35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165" fontId="3" fillId="0" borderId="10" xfId="0" applyNumberFormat="1" applyFont="1" applyFill="1" applyBorder="1" applyAlignment="1">
      <alignment vertical="top" wrapText="1"/>
    </xf>
    <xf numFmtId="0" fontId="12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14" fontId="12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166" fontId="18" fillId="0" borderId="29" xfId="0" applyNumberFormat="1" applyFont="1" applyFill="1" applyBorder="1" applyAlignment="1">
      <alignment vertical="center"/>
    </xf>
    <xf numFmtId="166" fontId="18" fillId="0" borderId="29" xfId="0" applyNumberFormat="1" applyFont="1" applyFill="1" applyBorder="1" applyAlignment="1">
      <alignment vertical="center" wrapText="1"/>
    </xf>
    <xf numFmtId="166" fontId="18" fillId="0" borderId="30" xfId="0" applyNumberFormat="1" applyFont="1" applyFill="1" applyBorder="1" applyAlignment="1">
      <alignment vertical="center" wrapText="1"/>
    </xf>
    <xf numFmtId="166" fontId="18" fillId="0" borderId="20" xfId="0" applyNumberFormat="1" applyFont="1" applyFill="1" applyBorder="1" applyAlignment="1">
      <alignment vertical="center" wrapText="1"/>
    </xf>
    <xf numFmtId="166" fontId="18" fillId="0" borderId="10" xfId="0" applyNumberFormat="1" applyFont="1" applyFill="1" applyBorder="1" applyAlignment="1">
      <alignment vertical="center" wrapText="1"/>
    </xf>
    <xf numFmtId="166" fontId="18" fillId="0" borderId="22" xfId="0" applyNumberFormat="1" applyFont="1" applyFill="1" applyBorder="1" applyAlignment="1">
      <alignment vertical="center" wrapText="1"/>
    </xf>
    <xf numFmtId="166" fontId="18" fillId="0" borderId="10" xfId="0" applyNumberFormat="1" applyFont="1" applyFill="1" applyBorder="1" applyAlignment="1">
      <alignment vertical="center"/>
    </xf>
    <xf numFmtId="166" fontId="15" fillId="0" borderId="10" xfId="0" applyNumberFormat="1" applyFont="1" applyFill="1" applyBorder="1" applyAlignment="1">
      <alignment vertical="center"/>
    </xf>
    <xf numFmtId="166" fontId="15" fillId="0" borderId="10" xfId="0" applyNumberFormat="1" applyFont="1" applyFill="1" applyBorder="1" applyAlignment="1">
      <alignment vertical="center" wrapText="1"/>
    </xf>
    <xf numFmtId="166" fontId="15" fillId="0" borderId="22" xfId="0" applyNumberFormat="1" applyFont="1" applyFill="1" applyBorder="1" applyAlignment="1">
      <alignment vertical="center" wrapText="1"/>
    </xf>
    <xf numFmtId="166" fontId="15" fillId="0" borderId="2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166" fontId="18" fillId="0" borderId="31" xfId="0" applyNumberFormat="1" applyFont="1" applyFill="1" applyBorder="1" applyAlignment="1">
      <alignment vertical="center" wrapText="1"/>
    </xf>
    <xf numFmtId="166" fontId="18" fillId="0" borderId="32" xfId="0" applyNumberFormat="1" applyFont="1" applyFill="1" applyBorder="1" applyAlignment="1">
      <alignment vertical="center" wrapText="1"/>
    </xf>
    <xf numFmtId="166" fontId="18" fillId="0" borderId="33" xfId="0" applyNumberFormat="1" applyFont="1" applyFill="1" applyBorder="1" applyAlignment="1">
      <alignment vertical="center" wrapText="1"/>
    </xf>
    <xf numFmtId="49" fontId="12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166" fontId="15" fillId="0" borderId="29" xfId="0" applyNumberFormat="1" applyFont="1" applyFill="1" applyBorder="1" applyAlignment="1">
      <alignment vertical="center" wrapText="1"/>
    </xf>
    <xf numFmtId="166" fontId="15" fillId="0" borderId="30" xfId="0" applyNumberFormat="1" applyFont="1" applyFill="1" applyBorder="1" applyAlignment="1">
      <alignment vertical="center" wrapText="1"/>
    </xf>
    <xf numFmtId="166" fontId="18" fillId="0" borderId="30" xfId="0" applyNumberFormat="1" applyFont="1" applyFill="1" applyBorder="1" applyAlignment="1">
      <alignment vertical="center"/>
    </xf>
    <xf numFmtId="166" fontId="18" fillId="8" borderId="10" xfId="0" applyNumberFormat="1" applyFont="1" applyFill="1" applyBorder="1" applyAlignment="1">
      <alignment vertical="center"/>
    </xf>
    <xf numFmtId="166" fontId="15" fillId="8" borderId="10" xfId="0" applyNumberFormat="1" applyFont="1" applyFill="1" applyBorder="1" applyAlignment="1">
      <alignment vertical="center"/>
    </xf>
    <xf numFmtId="166" fontId="15" fillId="8" borderId="29" xfId="0" applyNumberFormat="1" applyFont="1" applyFill="1" applyBorder="1" applyAlignment="1">
      <alignment vertical="center" wrapText="1"/>
    </xf>
    <xf numFmtId="166" fontId="15" fillId="8" borderId="30" xfId="0" applyNumberFormat="1" applyFont="1" applyFill="1" applyBorder="1" applyAlignment="1">
      <alignment vertical="center" wrapText="1"/>
    </xf>
    <xf numFmtId="166" fontId="15" fillId="8" borderId="22" xfId="0" applyNumberFormat="1" applyFont="1" applyFill="1" applyBorder="1" applyAlignment="1">
      <alignment vertical="center" wrapText="1"/>
    </xf>
    <xf numFmtId="166" fontId="15" fillId="8" borderId="20" xfId="0" applyNumberFormat="1" applyFont="1" applyFill="1" applyBorder="1" applyAlignment="1">
      <alignment vertical="center" wrapText="1"/>
    </xf>
    <xf numFmtId="166" fontId="15" fillId="8" borderId="10" xfId="0" applyNumberFormat="1" applyFont="1" applyFill="1" applyBorder="1" applyAlignment="1">
      <alignment vertical="center" wrapText="1"/>
    </xf>
    <xf numFmtId="0" fontId="10" fillId="8" borderId="0" xfId="0" applyFont="1" applyFill="1" applyBorder="1" applyAlignment="1">
      <alignment horizontal="center" vertical="top"/>
    </xf>
    <xf numFmtId="166" fontId="18" fillId="37" borderId="10" xfId="0" applyNumberFormat="1" applyFont="1" applyFill="1" applyBorder="1" applyAlignment="1">
      <alignment vertical="center"/>
    </xf>
    <xf numFmtId="166" fontId="15" fillId="37" borderId="29" xfId="0" applyNumberFormat="1" applyFont="1" applyFill="1" applyBorder="1" applyAlignment="1">
      <alignment vertical="center" wrapText="1"/>
    </xf>
    <xf numFmtId="166" fontId="15" fillId="37" borderId="30" xfId="0" applyNumberFormat="1" applyFont="1" applyFill="1" applyBorder="1" applyAlignment="1">
      <alignment vertical="center" wrapText="1"/>
    </xf>
    <xf numFmtId="166" fontId="18" fillId="37" borderId="29" xfId="0" applyNumberFormat="1" applyFont="1" applyFill="1" applyBorder="1" applyAlignment="1">
      <alignment vertical="center"/>
    </xf>
    <xf numFmtId="166" fontId="18" fillId="37" borderId="30" xfId="0" applyNumberFormat="1" applyFont="1" applyFill="1" applyBorder="1" applyAlignment="1">
      <alignment vertical="center"/>
    </xf>
    <xf numFmtId="166" fontId="15" fillId="37" borderId="10" xfId="0" applyNumberFormat="1" applyFont="1" applyFill="1" applyBorder="1" applyAlignment="1">
      <alignment vertical="center" wrapText="1"/>
    </xf>
    <xf numFmtId="166" fontId="15" fillId="37" borderId="22" xfId="0" applyNumberFormat="1" applyFont="1" applyFill="1" applyBorder="1" applyAlignment="1">
      <alignment vertical="center" wrapText="1"/>
    </xf>
    <xf numFmtId="166" fontId="18" fillId="37" borderId="10" xfId="0" applyNumberFormat="1" applyFont="1" applyFill="1" applyBorder="1" applyAlignment="1">
      <alignment vertical="center" wrapText="1"/>
    </xf>
    <xf numFmtId="166" fontId="18" fillId="37" borderId="22" xfId="0" applyNumberFormat="1" applyFont="1" applyFill="1" applyBorder="1" applyAlignment="1">
      <alignment vertical="center" wrapText="1"/>
    </xf>
    <xf numFmtId="166" fontId="15" fillId="37" borderId="10" xfId="0" applyNumberFormat="1" applyFont="1" applyFill="1" applyBorder="1" applyAlignment="1">
      <alignment vertical="center"/>
    </xf>
    <xf numFmtId="167" fontId="18" fillId="0" borderId="10" xfId="0" applyNumberFormat="1" applyFont="1" applyFill="1" applyBorder="1" applyAlignment="1">
      <alignment vertical="center" wrapText="1"/>
    </xf>
    <xf numFmtId="167" fontId="15" fillId="0" borderId="10" xfId="0" applyNumberFormat="1" applyFont="1" applyFill="1" applyBorder="1" applyAlignment="1">
      <alignment vertical="center"/>
    </xf>
    <xf numFmtId="167" fontId="18" fillId="0" borderId="10" xfId="0" applyNumberFormat="1" applyFont="1" applyFill="1" applyBorder="1" applyAlignment="1">
      <alignment vertical="center"/>
    </xf>
    <xf numFmtId="167" fontId="18" fillId="0" borderId="29" xfId="0" applyNumberFormat="1" applyFont="1" applyFill="1" applyBorder="1" applyAlignment="1">
      <alignment vertical="center"/>
    </xf>
    <xf numFmtId="167" fontId="18" fillId="0" borderId="29" xfId="0" applyNumberFormat="1" applyFont="1" applyFill="1" applyBorder="1" applyAlignment="1">
      <alignment vertical="center" wrapText="1"/>
    </xf>
    <xf numFmtId="167" fontId="18" fillId="0" borderId="30" xfId="0" applyNumberFormat="1" applyFont="1" applyFill="1" applyBorder="1" applyAlignment="1">
      <alignment vertical="center" wrapText="1"/>
    </xf>
    <xf numFmtId="167" fontId="18" fillId="0" borderId="20" xfId="0" applyNumberFormat="1" applyFont="1" applyFill="1" applyBorder="1" applyAlignment="1">
      <alignment vertical="center" wrapText="1"/>
    </xf>
    <xf numFmtId="167" fontId="18" fillId="0" borderId="22" xfId="0" applyNumberFormat="1" applyFont="1" applyFill="1" applyBorder="1" applyAlignment="1">
      <alignment vertical="center" wrapText="1"/>
    </xf>
    <xf numFmtId="167" fontId="18" fillId="8" borderId="10" xfId="0" applyNumberFormat="1" applyFont="1" applyFill="1" applyBorder="1" applyAlignment="1">
      <alignment vertical="center"/>
    </xf>
    <xf numFmtId="167" fontId="18" fillId="0" borderId="10" xfId="0" applyNumberFormat="1" applyFont="1" applyFill="1" applyBorder="1" applyAlignment="1">
      <alignment horizontal="right" vertical="center"/>
    </xf>
    <xf numFmtId="167" fontId="15" fillId="8" borderId="29" xfId="0" applyNumberFormat="1" applyFont="1" applyFill="1" applyBorder="1" applyAlignment="1">
      <alignment vertical="center" wrapText="1"/>
    </xf>
    <xf numFmtId="167" fontId="15" fillId="8" borderId="30" xfId="0" applyNumberFormat="1" applyFont="1" applyFill="1" applyBorder="1" applyAlignment="1">
      <alignment vertical="center" wrapText="1"/>
    </xf>
    <xf numFmtId="167" fontId="15" fillId="0" borderId="29" xfId="0" applyNumberFormat="1" applyFont="1" applyFill="1" applyBorder="1" applyAlignment="1">
      <alignment vertical="center" wrapText="1"/>
    </xf>
    <xf numFmtId="167" fontId="15" fillId="0" borderId="30" xfId="0" applyNumberFormat="1" applyFont="1" applyFill="1" applyBorder="1" applyAlignment="1">
      <alignment vertical="center" wrapText="1"/>
    </xf>
    <xf numFmtId="167" fontId="18" fillId="0" borderId="30" xfId="0" applyNumberFormat="1" applyFont="1" applyFill="1" applyBorder="1" applyAlignment="1">
      <alignment vertical="center"/>
    </xf>
    <xf numFmtId="167" fontId="15" fillId="0" borderId="10" xfId="0" applyNumberFormat="1" applyFont="1" applyFill="1" applyBorder="1" applyAlignment="1">
      <alignment vertical="center" wrapText="1"/>
    </xf>
    <xf numFmtId="167" fontId="15" fillId="0" borderId="22" xfId="0" applyNumberFormat="1" applyFont="1" applyFill="1" applyBorder="1" applyAlignment="1">
      <alignment vertical="center" wrapText="1"/>
    </xf>
    <xf numFmtId="167" fontId="15" fillId="0" borderId="20" xfId="0" applyNumberFormat="1" applyFont="1" applyFill="1" applyBorder="1" applyAlignment="1">
      <alignment vertical="center" wrapText="1"/>
    </xf>
    <xf numFmtId="167" fontId="15" fillId="8" borderId="22" xfId="0" applyNumberFormat="1" applyFont="1" applyFill="1" applyBorder="1" applyAlignment="1">
      <alignment vertical="center" wrapText="1"/>
    </xf>
    <xf numFmtId="167" fontId="15" fillId="8" borderId="20" xfId="0" applyNumberFormat="1" applyFont="1" applyFill="1" applyBorder="1" applyAlignment="1">
      <alignment vertical="center" wrapText="1"/>
    </xf>
    <xf numFmtId="167" fontId="15" fillId="8" borderId="10" xfId="0" applyNumberFormat="1" applyFont="1" applyFill="1" applyBorder="1" applyAlignment="1">
      <alignment vertical="center" wrapText="1"/>
    </xf>
    <xf numFmtId="167" fontId="15" fillId="8" borderId="10" xfId="0" applyNumberFormat="1" applyFont="1" applyFill="1" applyBorder="1" applyAlignment="1">
      <alignment vertical="center"/>
    </xf>
    <xf numFmtId="167" fontId="18" fillId="0" borderId="31" xfId="0" applyNumberFormat="1" applyFont="1" applyFill="1" applyBorder="1" applyAlignment="1">
      <alignment vertical="center" wrapText="1"/>
    </xf>
    <xf numFmtId="167" fontId="18" fillId="0" borderId="32" xfId="0" applyNumberFormat="1" applyFont="1" applyFill="1" applyBorder="1" applyAlignment="1">
      <alignment vertical="center" wrapText="1"/>
    </xf>
    <xf numFmtId="167" fontId="18" fillId="0" borderId="33" xfId="0" applyNumberFormat="1" applyFont="1" applyFill="1" applyBorder="1" applyAlignment="1">
      <alignment vertical="center" wrapText="1"/>
    </xf>
    <xf numFmtId="167" fontId="18" fillId="0" borderId="10" xfId="0" applyNumberFormat="1" applyFont="1" applyFill="1" applyBorder="1" applyAlignment="1">
      <alignment vertical="center"/>
    </xf>
    <xf numFmtId="167" fontId="15" fillId="0" borderId="10" xfId="0" applyNumberFormat="1" applyFont="1" applyFill="1" applyBorder="1" applyAlignment="1">
      <alignment vertical="center"/>
    </xf>
    <xf numFmtId="0" fontId="13" fillId="38" borderId="0" xfId="0" applyFont="1" applyFill="1" applyAlignment="1">
      <alignment/>
    </xf>
    <xf numFmtId="0" fontId="13" fillId="9" borderId="0" xfId="0" applyFont="1" applyFill="1" applyAlignment="1">
      <alignment/>
    </xf>
    <xf numFmtId="0" fontId="19" fillId="9" borderId="29" xfId="0" applyFont="1" applyFill="1" applyBorder="1" applyAlignment="1">
      <alignment horizontal="center" vertical="center" wrapText="1"/>
    </xf>
    <xf numFmtId="0" fontId="19" fillId="38" borderId="2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76"/>
  <sheetViews>
    <sheetView zoomScale="115" zoomScaleNormal="115" zoomScalePageLayoutView="0" workbookViewId="0" topLeftCell="A1">
      <pane xSplit="4035" ySplit="2055" topLeftCell="AO25" activePane="bottomRight" state="split"/>
      <selection pane="topLeft" activeCell="B15" sqref="A15:B70"/>
      <selection pane="topRight" activeCell="G2" sqref="G2"/>
      <selection pane="bottomLeft" activeCell="A58" sqref="A58"/>
      <selection pane="bottomRight" activeCell="AH42" sqref="AH42"/>
    </sheetView>
  </sheetViews>
  <sheetFormatPr defaultColWidth="9.00390625" defaultRowHeight="12.75"/>
  <cols>
    <col min="1" max="1" width="2.875" style="3" customWidth="1"/>
    <col min="2" max="2" width="20.625" style="1" customWidth="1"/>
    <col min="3" max="3" width="7.00390625" style="2" customWidth="1"/>
    <col min="4" max="4" width="10.75390625" style="1" customWidth="1"/>
    <col min="5" max="5" width="9.625" style="1" customWidth="1"/>
    <col min="6" max="6" width="10.875" style="1" customWidth="1"/>
    <col min="7" max="9" width="10.375" style="1" customWidth="1"/>
    <col min="10" max="10" width="11.625" style="1" customWidth="1"/>
    <col min="11" max="14" width="10.375" style="1" customWidth="1"/>
    <col min="15" max="15" width="12.375" style="1" customWidth="1"/>
    <col min="16" max="16" width="10.25390625" style="1" customWidth="1"/>
    <col min="17" max="18" width="7.00390625" style="1" customWidth="1"/>
    <col min="19" max="19" width="9.25390625" style="1" customWidth="1"/>
    <col min="20" max="21" width="7.00390625" style="1" customWidth="1"/>
    <col min="22" max="22" width="6.625" style="1" customWidth="1"/>
    <col min="23" max="24" width="7.00390625" style="1" customWidth="1"/>
    <col min="25" max="25" width="10.125" style="1" customWidth="1"/>
    <col min="26" max="26" width="7.125" style="1" customWidth="1"/>
    <col min="27" max="27" width="8.625" style="1" customWidth="1"/>
    <col min="28" max="28" width="7.75390625" style="1" customWidth="1"/>
    <col min="29" max="29" width="10.875" style="1" customWidth="1"/>
    <col min="30" max="30" width="11.125" style="1" customWidth="1"/>
    <col min="31" max="31" width="9.875" style="1" customWidth="1"/>
    <col min="32" max="32" width="9.25390625" style="1" customWidth="1"/>
    <col min="33" max="34" width="9.875" style="1" customWidth="1"/>
    <col min="35" max="35" width="9.25390625" style="1" customWidth="1"/>
    <col min="36" max="36" width="8.75390625" style="1" customWidth="1"/>
    <col min="37" max="37" width="9.875" style="1" customWidth="1"/>
    <col min="38" max="38" width="10.00390625" style="1" customWidth="1"/>
    <col min="39" max="40" width="9.2539062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3" s="2" customFormat="1" ht="12">
      <c r="A1" s="3"/>
      <c r="D1" s="31" t="s">
        <v>165</v>
      </c>
      <c r="M1" s="37"/>
    </row>
    <row r="2" spans="1:13" s="2" customFormat="1" ht="12" customHeight="1">
      <c r="A2" s="3"/>
      <c r="D2" s="31"/>
      <c r="G2" s="31" t="s">
        <v>166</v>
      </c>
      <c r="H2" s="31" t="s">
        <v>171</v>
      </c>
      <c r="M2" s="37"/>
    </row>
    <row r="3" ht="3.75" customHeight="1"/>
    <row r="4" spans="1:52" s="5" customFormat="1" ht="9.75" customHeight="1">
      <c r="A4" s="173" t="s">
        <v>115</v>
      </c>
      <c r="B4" s="173" t="s">
        <v>157</v>
      </c>
      <c r="C4" s="173" t="s">
        <v>123</v>
      </c>
      <c r="D4" s="178" t="s">
        <v>158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159</v>
      </c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174" t="s">
        <v>154</v>
      </c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 t="s">
        <v>155</v>
      </c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</row>
    <row r="5" spans="1:52" s="4" customFormat="1" ht="19.5" customHeight="1">
      <c r="A5" s="173"/>
      <c r="B5" s="173"/>
      <c r="C5" s="173"/>
      <c r="D5" s="186" t="s">
        <v>130</v>
      </c>
      <c r="E5" s="186"/>
      <c r="F5" s="186"/>
      <c r="G5" s="186" t="s">
        <v>125</v>
      </c>
      <c r="H5" s="186"/>
      <c r="I5" s="186"/>
      <c r="J5" s="186" t="s">
        <v>149</v>
      </c>
      <c r="K5" s="186"/>
      <c r="L5" s="186" t="s">
        <v>124</v>
      </c>
      <c r="M5" s="186"/>
      <c r="N5" s="186"/>
      <c r="O5" s="181" t="s">
        <v>168</v>
      </c>
      <c r="P5" s="183" t="s">
        <v>131</v>
      </c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5"/>
      <c r="AC5" s="175" t="s">
        <v>117</v>
      </c>
      <c r="AD5" s="176"/>
      <c r="AE5" s="177" t="s">
        <v>118</v>
      </c>
      <c r="AF5" s="177"/>
      <c r="AG5" s="177" t="s">
        <v>119</v>
      </c>
      <c r="AH5" s="177"/>
      <c r="AI5" s="177" t="s">
        <v>122</v>
      </c>
      <c r="AJ5" s="177"/>
      <c r="AK5" s="177" t="s">
        <v>120</v>
      </c>
      <c r="AL5" s="177"/>
      <c r="AM5" s="177" t="s">
        <v>121</v>
      </c>
      <c r="AN5" s="177"/>
      <c r="AO5" s="175" t="s">
        <v>117</v>
      </c>
      <c r="AP5" s="176"/>
      <c r="AQ5" s="177" t="s">
        <v>125</v>
      </c>
      <c r="AR5" s="177"/>
      <c r="AS5" s="177" t="s">
        <v>126</v>
      </c>
      <c r="AT5" s="177"/>
      <c r="AU5" s="177" t="s">
        <v>127</v>
      </c>
      <c r="AV5" s="177"/>
      <c r="AW5" s="177" t="s">
        <v>128</v>
      </c>
      <c r="AX5" s="177"/>
      <c r="AY5" s="177" t="s">
        <v>129</v>
      </c>
      <c r="AZ5" s="177"/>
    </row>
    <row r="6" spans="1:52" s="4" customFormat="1" ht="19.5">
      <c r="A6" s="173"/>
      <c r="B6" s="173"/>
      <c r="C6" s="173"/>
      <c r="D6" s="24" t="s">
        <v>144</v>
      </c>
      <c r="E6" s="24" t="s">
        <v>145</v>
      </c>
      <c r="F6" s="24" t="s">
        <v>146</v>
      </c>
      <c r="G6" s="24" t="s">
        <v>147</v>
      </c>
      <c r="H6" s="24" t="s">
        <v>148</v>
      </c>
      <c r="I6" s="24" t="s">
        <v>146</v>
      </c>
      <c r="J6" s="24" t="s">
        <v>150</v>
      </c>
      <c r="K6" s="24" t="s">
        <v>151</v>
      </c>
      <c r="L6" s="24" t="s">
        <v>150</v>
      </c>
      <c r="M6" s="24" t="s">
        <v>152</v>
      </c>
      <c r="N6" s="24" t="s">
        <v>151</v>
      </c>
      <c r="O6" s="182"/>
      <c r="P6" s="43" t="s">
        <v>117</v>
      </c>
      <c r="Q6" s="44" t="s">
        <v>132</v>
      </c>
      <c r="R6" s="44" t="s">
        <v>133</v>
      </c>
      <c r="S6" s="44" t="s">
        <v>134</v>
      </c>
      <c r="T6" s="44" t="s">
        <v>135</v>
      </c>
      <c r="U6" s="44" t="s">
        <v>136</v>
      </c>
      <c r="V6" s="44" t="s">
        <v>137</v>
      </c>
      <c r="W6" s="44" t="s">
        <v>138</v>
      </c>
      <c r="X6" s="44" t="s">
        <v>139</v>
      </c>
      <c r="Y6" s="44" t="s">
        <v>140</v>
      </c>
      <c r="Z6" s="44" t="s">
        <v>141</v>
      </c>
      <c r="AA6" s="44" t="s">
        <v>142</v>
      </c>
      <c r="AB6" s="44" t="s">
        <v>143</v>
      </c>
      <c r="AC6" s="44" t="s">
        <v>0</v>
      </c>
      <c r="AD6" s="44" t="s">
        <v>116</v>
      </c>
      <c r="AE6" s="44" t="s">
        <v>0</v>
      </c>
      <c r="AF6" s="44" t="s">
        <v>116</v>
      </c>
      <c r="AG6" s="44" t="s">
        <v>0</v>
      </c>
      <c r="AH6" s="44" t="s">
        <v>116</v>
      </c>
      <c r="AI6" s="44" t="s">
        <v>0</v>
      </c>
      <c r="AJ6" s="44" t="s">
        <v>116</v>
      </c>
      <c r="AK6" s="44" t="s">
        <v>0</v>
      </c>
      <c r="AL6" s="44" t="s">
        <v>116</v>
      </c>
      <c r="AM6" s="44" t="s">
        <v>0</v>
      </c>
      <c r="AN6" s="44" t="s">
        <v>116</v>
      </c>
      <c r="AO6" s="44" t="s">
        <v>0</v>
      </c>
      <c r="AP6" s="44" t="s">
        <v>116</v>
      </c>
      <c r="AQ6" s="44" t="s">
        <v>0</v>
      </c>
      <c r="AR6" s="44" t="s">
        <v>116</v>
      </c>
      <c r="AS6" s="44" t="s">
        <v>0</v>
      </c>
      <c r="AT6" s="44" t="s">
        <v>116</v>
      </c>
      <c r="AU6" s="44" t="s">
        <v>0</v>
      </c>
      <c r="AV6" s="44" t="s">
        <v>116</v>
      </c>
      <c r="AW6" s="44" t="s">
        <v>0</v>
      </c>
      <c r="AX6" s="44" t="s">
        <v>116</v>
      </c>
      <c r="AY6" s="44" t="s">
        <v>0</v>
      </c>
      <c r="AZ6" s="44" t="s">
        <v>116</v>
      </c>
    </row>
    <row r="7" spans="1:52" s="7" customFormat="1" ht="9" customHeight="1">
      <c r="A7" s="18"/>
      <c r="B7" s="18"/>
      <c r="C7" s="18"/>
      <c r="D7" s="6" t="s">
        <v>170</v>
      </c>
      <c r="E7" s="6" t="s">
        <v>170</v>
      </c>
      <c r="F7" s="6" t="s">
        <v>170</v>
      </c>
      <c r="G7" s="6" t="s">
        <v>170</v>
      </c>
      <c r="H7" s="6" t="s">
        <v>170</v>
      </c>
      <c r="I7" s="6" t="s">
        <v>170</v>
      </c>
      <c r="J7" s="6" t="s">
        <v>170</v>
      </c>
      <c r="K7" s="6" t="s">
        <v>156</v>
      </c>
      <c r="L7" s="6" t="s">
        <v>170</v>
      </c>
      <c r="M7" s="6" t="s">
        <v>156</v>
      </c>
      <c r="N7" s="6" t="s">
        <v>156</v>
      </c>
      <c r="O7" s="6" t="s">
        <v>170</v>
      </c>
      <c r="P7" s="6" t="s">
        <v>170</v>
      </c>
      <c r="Q7" s="6" t="s">
        <v>170</v>
      </c>
      <c r="R7" s="6" t="s">
        <v>170</v>
      </c>
      <c r="S7" s="6" t="s">
        <v>170</v>
      </c>
      <c r="T7" s="6" t="s">
        <v>170</v>
      </c>
      <c r="U7" s="6" t="s">
        <v>170</v>
      </c>
      <c r="V7" s="6" t="s">
        <v>170</v>
      </c>
      <c r="W7" s="6" t="s">
        <v>170</v>
      </c>
      <c r="X7" s="6" t="s">
        <v>170</v>
      </c>
      <c r="Y7" s="6" t="s">
        <v>170</v>
      </c>
      <c r="Z7" s="6" t="s">
        <v>170</v>
      </c>
      <c r="AA7" s="6" t="s">
        <v>170</v>
      </c>
      <c r="AB7" s="6" t="s">
        <v>170</v>
      </c>
      <c r="AC7" s="6" t="s">
        <v>153</v>
      </c>
      <c r="AD7" s="6" t="s">
        <v>153</v>
      </c>
      <c r="AE7" s="6" t="s">
        <v>153</v>
      </c>
      <c r="AF7" s="6" t="s">
        <v>153</v>
      </c>
      <c r="AG7" s="6" t="s">
        <v>153</v>
      </c>
      <c r="AH7" s="6" t="s">
        <v>153</v>
      </c>
      <c r="AI7" s="6" t="s">
        <v>153</v>
      </c>
      <c r="AJ7" s="6" t="s">
        <v>153</v>
      </c>
      <c r="AK7" s="6" t="s">
        <v>153</v>
      </c>
      <c r="AL7" s="6" t="s">
        <v>153</v>
      </c>
      <c r="AM7" s="6" t="s">
        <v>153</v>
      </c>
      <c r="AN7" s="6" t="s">
        <v>153</v>
      </c>
      <c r="AO7" s="6" t="s">
        <v>153</v>
      </c>
      <c r="AP7" s="6" t="s">
        <v>153</v>
      </c>
      <c r="AQ7" s="6" t="s">
        <v>153</v>
      </c>
      <c r="AR7" s="6" t="s">
        <v>153</v>
      </c>
      <c r="AS7" s="6" t="s">
        <v>153</v>
      </c>
      <c r="AT7" s="6" t="s">
        <v>153</v>
      </c>
      <c r="AU7" s="6" t="s">
        <v>153</v>
      </c>
      <c r="AV7" s="6" t="s">
        <v>153</v>
      </c>
      <c r="AW7" s="6" t="s">
        <v>153</v>
      </c>
      <c r="AX7" s="6" t="s">
        <v>153</v>
      </c>
      <c r="AY7" s="6" t="s">
        <v>153</v>
      </c>
      <c r="AZ7" s="6" t="s">
        <v>153</v>
      </c>
    </row>
    <row r="8" spans="1:54" ht="12">
      <c r="A8" s="19">
        <v>1</v>
      </c>
      <c r="B8" s="53" t="s">
        <v>1</v>
      </c>
      <c r="C8" s="20" t="s">
        <v>53</v>
      </c>
      <c r="D8" s="11">
        <v>1383.52</v>
      </c>
      <c r="E8" s="9">
        <v>314.95</v>
      </c>
      <c r="F8" s="9">
        <f aca="true" t="shared" si="0" ref="F8:F39">D8-E8</f>
        <v>1068.57</v>
      </c>
      <c r="G8" s="9"/>
      <c r="H8" s="9">
        <v>22.23</v>
      </c>
      <c r="I8" s="9">
        <f aca="true" t="shared" si="1" ref="I8:I39">G8-H8</f>
        <v>-22.23</v>
      </c>
      <c r="J8" s="33">
        <v>6628.01</v>
      </c>
      <c r="K8" s="9">
        <f aca="true" t="shared" si="2" ref="K8:K39">J8*100/O8</f>
        <v>4.40742235936251</v>
      </c>
      <c r="L8" s="9">
        <v>0</v>
      </c>
      <c r="M8" s="9">
        <f aca="true" t="shared" si="3" ref="M8:M29">L8*100/J8</f>
        <v>0</v>
      </c>
      <c r="N8" s="12">
        <f aca="true" t="shared" si="4" ref="N8:N39">L8*100/O8</f>
        <v>0</v>
      </c>
      <c r="O8" s="11">
        <v>150382.91</v>
      </c>
      <c r="P8" s="9">
        <f aca="true" t="shared" si="5" ref="P8:P39">SUM(Q8:AB8)</f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12">
        <v>0</v>
      </c>
      <c r="AC8" s="11">
        <f aca="true" t="shared" si="6" ref="AC8:AC39">AE8+AG8+AI8+AK8+AM8</f>
        <v>6628.01</v>
      </c>
      <c r="AD8" s="9">
        <f aca="true" t="shared" si="7" ref="AD8:AD39">AF8+AH8+AJ8+AL8+AN8</f>
        <v>6628.01</v>
      </c>
      <c r="AE8" s="9">
        <v>-1807.2</v>
      </c>
      <c r="AF8" s="9">
        <v>-1807.2</v>
      </c>
      <c r="AG8" s="9">
        <v>704.03</v>
      </c>
      <c r="AH8" s="9">
        <v>704.03</v>
      </c>
      <c r="AI8" s="9">
        <v>0</v>
      </c>
      <c r="AJ8" s="9">
        <v>0</v>
      </c>
      <c r="AK8" s="9">
        <v>7731.18</v>
      </c>
      <c r="AL8" s="9">
        <v>7731.18</v>
      </c>
      <c r="AM8" s="9">
        <v>0</v>
      </c>
      <c r="AN8" s="12">
        <v>0</v>
      </c>
      <c r="AO8" s="11">
        <f aca="true" t="shared" si="8" ref="AO8:AO39">AQ8+AS8+AU8+AW8+AY8</f>
        <v>314.95</v>
      </c>
      <c r="AP8" s="9">
        <f aca="true" t="shared" si="9" ref="AP8:AP39">AR8+AT8+AV8+AX8+AZ8</f>
        <v>314.95</v>
      </c>
      <c r="AQ8" s="9">
        <v>22.23</v>
      </c>
      <c r="AR8" s="9">
        <v>22.23</v>
      </c>
      <c r="AS8" s="9">
        <v>9.34</v>
      </c>
      <c r="AT8" s="9">
        <v>9.34</v>
      </c>
      <c r="AU8" s="9">
        <v>0</v>
      </c>
      <c r="AV8" s="9">
        <v>0</v>
      </c>
      <c r="AW8" s="9">
        <v>213.38</v>
      </c>
      <c r="AX8" s="9">
        <v>213.38</v>
      </c>
      <c r="AY8" s="9">
        <v>70</v>
      </c>
      <c r="AZ8" s="12">
        <v>70</v>
      </c>
      <c r="BA8" s="25"/>
      <c r="BB8" s="25"/>
    </row>
    <row r="9" spans="1:54" ht="12">
      <c r="A9" s="21">
        <f aca="true" t="shared" si="10" ref="A9:A40">A8+1</f>
        <v>2</v>
      </c>
      <c r="B9" s="53" t="s">
        <v>1</v>
      </c>
      <c r="C9" s="22" t="s">
        <v>52</v>
      </c>
      <c r="D9" s="13">
        <v>9182.43</v>
      </c>
      <c r="E9" s="10">
        <v>1726.44</v>
      </c>
      <c r="F9" s="10">
        <f t="shared" si="0"/>
        <v>7455.99</v>
      </c>
      <c r="G9" s="10"/>
      <c r="H9" s="10">
        <v>147.33</v>
      </c>
      <c r="I9" s="10">
        <f t="shared" si="1"/>
        <v>-147.33</v>
      </c>
      <c r="J9" s="34">
        <v>43213.82</v>
      </c>
      <c r="K9" s="10">
        <f t="shared" si="2"/>
        <v>4.329652502209721</v>
      </c>
      <c r="L9" s="10">
        <v>0</v>
      </c>
      <c r="M9" s="10">
        <f t="shared" si="3"/>
        <v>0</v>
      </c>
      <c r="N9" s="14">
        <f t="shared" si="4"/>
        <v>0</v>
      </c>
      <c r="O9" s="13">
        <v>998089.8</v>
      </c>
      <c r="P9" s="10">
        <f t="shared" si="5"/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4">
        <v>0</v>
      </c>
      <c r="AC9" s="13">
        <f t="shared" si="6"/>
        <v>43213.82</v>
      </c>
      <c r="AD9" s="10">
        <f t="shared" si="7"/>
        <v>43213.82</v>
      </c>
      <c r="AE9" s="10">
        <v>-10613.2</v>
      </c>
      <c r="AF9" s="10">
        <v>-10613.2</v>
      </c>
      <c r="AG9" s="10">
        <v>5672.63</v>
      </c>
      <c r="AH9" s="10">
        <v>5672.63</v>
      </c>
      <c r="AI9" s="10">
        <v>0</v>
      </c>
      <c r="AJ9" s="10">
        <v>0</v>
      </c>
      <c r="AK9" s="10">
        <v>48154.39</v>
      </c>
      <c r="AL9" s="10">
        <v>48154.39</v>
      </c>
      <c r="AM9" s="10">
        <v>0</v>
      </c>
      <c r="AN9" s="14">
        <v>0</v>
      </c>
      <c r="AO9" s="13">
        <f t="shared" si="8"/>
        <v>1726.44</v>
      </c>
      <c r="AP9" s="10">
        <f t="shared" si="9"/>
        <v>1726.44</v>
      </c>
      <c r="AQ9" s="10">
        <v>147.33</v>
      </c>
      <c r="AR9" s="10">
        <v>147.33</v>
      </c>
      <c r="AS9" s="10">
        <v>89.15</v>
      </c>
      <c r="AT9" s="10">
        <v>89.15</v>
      </c>
      <c r="AU9" s="10">
        <v>0</v>
      </c>
      <c r="AV9" s="10">
        <v>0</v>
      </c>
      <c r="AW9" s="10">
        <v>1419.96</v>
      </c>
      <c r="AX9" s="10">
        <v>1419.96</v>
      </c>
      <c r="AY9" s="10">
        <v>70</v>
      </c>
      <c r="AZ9" s="14">
        <v>70</v>
      </c>
      <c r="BA9" s="25"/>
      <c r="BB9" s="25"/>
    </row>
    <row r="10" spans="1:54" ht="12">
      <c r="A10" s="21">
        <f t="shared" si="10"/>
        <v>3</v>
      </c>
      <c r="B10" s="53" t="s">
        <v>162</v>
      </c>
      <c r="C10" s="22" t="s">
        <v>102</v>
      </c>
      <c r="D10" s="13">
        <v>2886614.23</v>
      </c>
      <c r="E10" s="10">
        <v>593918.9</v>
      </c>
      <c r="F10" s="10">
        <f t="shared" si="0"/>
        <v>2292695.33</v>
      </c>
      <c r="G10" s="10"/>
      <c r="H10" s="10">
        <v>38617.39</v>
      </c>
      <c r="I10" s="10">
        <f t="shared" si="1"/>
        <v>-38617.39</v>
      </c>
      <c r="J10" s="34">
        <v>13791792.05</v>
      </c>
      <c r="K10" s="10">
        <f t="shared" si="2"/>
        <v>5.25562823416323</v>
      </c>
      <c r="L10" s="10">
        <v>0</v>
      </c>
      <c r="M10" s="10">
        <f t="shared" si="3"/>
        <v>0</v>
      </c>
      <c r="N10" s="14">
        <f t="shared" si="4"/>
        <v>0</v>
      </c>
      <c r="O10" s="13">
        <v>262419475.57</v>
      </c>
      <c r="P10" s="10">
        <f t="shared" si="5"/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4">
        <v>0</v>
      </c>
      <c r="AC10" s="13">
        <f t="shared" si="6"/>
        <v>13791792.05</v>
      </c>
      <c r="AD10" s="10">
        <f t="shared" si="7"/>
        <v>13791792.05</v>
      </c>
      <c r="AE10" s="10">
        <v>12973415.39</v>
      </c>
      <c r="AF10" s="10">
        <v>12973415.39</v>
      </c>
      <c r="AG10" s="10">
        <v>2292927.26</v>
      </c>
      <c r="AH10" s="10">
        <v>2292927.26</v>
      </c>
      <c r="AI10" s="10">
        <v>54388.94</v>
      </c>
      <c r="AJ10" s="10">
        <v>54388.94</v>
      </c>
      <c r="AK10" s="10">
        <v>-1528939.54</v>
      </c>
      <c r="AL10" s="10">
        <v>-1528939.54</v>
      </c>
      <c r="AM10" s="10">
        <v>0</v>
      </c>
      <c r="AN10" s="14">
        <v>0</v>
      </c>
      <c r="AO10" s="13">
        <f t="shared" si="8"/>
        <v>593918.9</v>
      </c>
      <c r="AP10" s="10">
        <f t="shared" si="9"/>
        <v>593918.9</v>
      </c>
      <c r="AQ10" s="10">
        <v>38617.39</v>
      </c>
      <c r="AR10" s="10">
        <v>38617.39</v>
      </c>
      <c r="AS10" s="10">
        <v>407736.77</v>
      </c>
      <c r="AT10" s="10">
        <v>407736.77</v>
      </c>
      <c r="AU10" s="10">
        <v>0</v>
      </c>
      <c r="AV10" s="10">
        <v>0</v>
      </c>
      <c r="AW10" s="10">
        <v>147504.74</v>
      </c>
      <c r="AX10" s="10">
        <v>147504.74</v>
      </c>
      <c r="AY10" s="10">
        <v>60</v>
      </c>
      <c r="AZ10" s="14">
        <v>60</v>
      </c>
      <c r="BA10" s="25"/>
      <c r="BB10" s="25"/>
    </row>
    <row r="11" spans="1:54" ht="12">
      <c r="A11" s="21">
        <f t="shared" si="10"/>
        <v>4</v>
      </c>
      <c r="B11" s="53" t="s">
        <v>2</v>
      </c>
      <c r="C11" s="22" t="s">
        <v>54</v>
      </c>
      <c r="D11" s="13">
        <v>151597.02</v>
      </c>
      <c r="E11" s="10">
        <v>17444.75</v>
      </c>
      <c r="F11" s="10">
        <f t="shared" si="0"/>
        <v>134152.27</v>
      </c>
      <c r="G11" s="10"/>
      <c r="H11" s="10">
        <v>2022.03</v>
      </c>
      <c r="I11" s="10">
        <f t="shared" si="1"/>
        <v>-2022.03</v>
      </c>
      <c r="J11" s="34">
        <v>782039.23</v>
      </c>
      <c r="K11" s="10">
        <f t="shared" si="2"/>
        <v>5.6745385484494335</v>
      </c>
      <c r="L11" s="10">
        <v>0</v>
      </c>
      <c r="M11" s="10">
        <f t="shared" si="3"/>
        <v>0</v>
      </c>
      <c r="N11" s="14">
        <f t="shared" si="4"/>
        <v>0</v>
      </c>
      <c r="O11" s="13">
        <v>13781547.58</v>
      </c>
      <c r="P11" s="10">
        <f t="shared" si="5"/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4">
        <v>0</v>
      </c>
      <c r="AC11" s="13">
        <f t="shared" si="6"/>
        <v>782039.23</v>
      </c>
      <c r="AD11" s="10">
        <f t="shared" si="7"/>
        <v>782039.23</v>
      </c>
      <c r="AE11" s="10">
        <v>73485.85</v>
      </c>
      <c r="AF11" s="10">
        <v>73485.85</v>
      </c>
      <c r="AG11" s="10">
        <v>143494.49</v>
      </c>
      <c r="AH11" s="10">
        <v>143494.49</v>
      </c>
      <c r="AI11" s="10">
        <v>0</v>
      </c>
      <c r="AJ11" s="10">
        <v>0</v>
      </c>
      <c r="AK11" s="10">
        <v>565058.89</v>
      </c>
      <c r="AL11" s="10">
        <v>565058.89</v>
      </c>
      <c r="AM11" s="10">
        <v>0</v>
      </c>
      <c r="AN11" s="14">
        <v>0</v>
      </c>
      <c r="AO11" s="13">
        <f t="shared" si="8"/>
        <v>17444.75</v>
      </c>
      <c r="AP11" s="10">
        <f t="shared" si="9"/>
        <v>17444.75</v>
      </c>
      <c r="AQ11" s="10">
        <v>2022.03</v>
      </c>
      <c r="AR11" s="10">
        <v>2022.03</v>
      </c>
      <c r="AS11" s="10">
        <v>8366.58</v>
      </c>
      <c r="AT11" s="10">
        <v>8366.58</v>
      </c>
      <c r="AU11" s="10">
        <v>0</v>
      </c>
      <c r="AV11" s="10">
        <v>0</v>
      </c>
      <c r="AW11" s="10">
        <v>6706.14</v>
      </c>
      <c r="AX11" s="10">
        <v>6706.14</v>
      </c>
      <c r="AY11" s="10">
        <v>350</v>
      </c>
      <c r="AZ11" s="14">
        <v>350</v>
      </c>
      <c r="BA11" s="25"/>
      <c r="BB11" s="25"/>
    </row>
    <row r="12" spans="1:54" ht="12">
      <c r="A12" s="21">
        <f t="shared" si="10"/>
        <v>5</v>
      </c>
      <c r="B12" s="53" t="s">
        <v>3</v>
      </c>
      <c r="C12" s="22" t="s">
        <v>55</v>
      </c>
      <c r="D12" s="13">
        <v>55352.3</v>
      </c>
      <c r="E12" s="10">
        <v>12257.37</v>
      </c>
      <c r="F12" s="10">
        <f t="shared" si="0"/>
        <v>43094.93</v>
      </c>
      <c r="G12" s="10"/>
      <c r="H12" s="10">
        <v>739.64</v>
      </c>
      <c r="I12" s="10">
        <f t="shared" si="1"/>
        <v>-739.64</v>
      </c>
      <c r="J12" s="34">
        <v>310300.76</v>
      </c>
      <c r="K12" s="10">
        <f t="shared" si="2"/>
        <v>6.1665159152964275</v>
      </c>
      <c r="L12" s="10">
        <v>0</v>
      </c>
      <c r="M12" s="10">
        <f t="shared" si="3"/>
        <v>0</v>
      </c>
      <c r="N12" s="14">
        <f t="shared" si="4"/>
        <v>0</v>
      </c>
      <c r="O12" s="13">
        <v>5032027.23</v>
      </c>
      <c r="P12" s="10">
        <f t="shared" si="5"/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4">
        <v>0</v>
      </c>
      <c r="AC12" s="13">
        <f t="shared" si="6"/>
        <v>310300.76</v>
      </c>
      <c r="AD12" s="10">
        <f t="shared" si="7"/>
        <v>310300.76</v>
      </c>
      <c r="AE12" s="10">
        <v>154493.83</v>
      </c>
      <c r="AF12" s="10">
        <v>154493.83</v>
      </c>
      <c r="AG12" s="10">
        <v>41954.3</v>
      </c>
      <c r="AH12" s="10">
        <v>41954.3</v>
      </c>
      <c r="AI12" s="10">
        <v>0</v>
      </c>
      <c r="AJ12" s="10">
        <v>0</v>
      </c>
      <c r="AK12" s="10">
        <v>113852.63</v>
      </c>
      <c r="AL12" s="10">
        <v>113852.63</v>
      </c>
      <c r="AM12" s="10">
        <v>0</v>
      </c>
      <c r="AN12" s="14">
        <v>0</v>
      </c>
      <c r="AO12" s="13">
        <f t="shared" si="8"/>
        <v>12257.37</v>
      </c>
      <c r="AP12" s="10">
        <f t="shared" si="9"/>
        <v>12257.37</v>
      </c>
      <c r="AQ12" s="10">
        <v>739.64</v>
      </c>
      <c r="AR12" s="10">
        <v>739.64</v>
      </c>
      <c r="AS12" s="10">
        <v>2292.38</v>
      </c>
      <c r="AT12" s="10">
        <v>2292.38</v>
      </c>
      <c r="AU12" s="10">
        <v>0</v>
      </c>
      <c r="AV12" s="10">
        <v>0</v>
      </c>
      <c r="AW12" s="10">
        <v>9225.35</v>
      </c>
      <c r="AX12" s="10">
        <v>9225.35</v>
      </c>
      <c r="AY12" s="10">
        <v>0</v>
      </c>
      <c r="AZ12" s="14">
        <v>0</v>
      </c>
      <c r="BA12" s="25"/>
      <c r="BB12" s="25"/>
    </row>
    <row r="13" spans="1:54" ht="12">
      <c r="A13" s="21">
        <f t="shared" si="10"/>
        <v>6</v>
      </c>
      <c r="B13" s="53" t="s">
        <v>4</v>
      </c>
      <c r="C13" s="22" t="s">
        <v>56</v>
      </c>
      <c r="D13" s="13">
        <v>744168.27</v>
      </c>
      <c r="E13" s="10">
        <v>45408.57</v>
      </c>
      <c r="F13" s="10">
        <f t="shared" si="0"/>
        <v>698759.7000000001</v>
      </c>
      <c r="G13" s="10"/>
      <c r="H13" s="10">
        <v>10129.57</v>
      </c>
      <c r="I13" s="10">
        <f t="shared" si="1"/>
        <v>-10129.57</v>
      </c>
      <c r="J13" s="34">
        <v>1224638.18</v>
      </c>
      <c r="K13" s="10">
        <f t="shared" si="2"/>
        <v>1.8102115573403577</v>
      </c>
      <c r="L13" s="10">
        <v>0</v>
      </c>
      <c r="M13" s="10">
        <f t="shared" si="3"/>
        <v>0</v>
      </c>
      <c r="N13" s="14">
        <f t="shared" si="4"/>
        <v>0</v>
      </c>
      <c r="O13" s="13">
        <v>67651660.66</v>
      </c>
      <c r="P13" s="10">
        <f t="shared" si="5"/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4">
        <v>0</v>
      </c>
      <c r="AC13" s="13">
        <f t="shared" si="6"/>
        <v>1224638.1800000002</v>
      </c>
      <c r="AD13" s="10">
        <f t="shared" si="7"/>
        <v>1224638.1800000002</v>
      </c>
      <c r="AE13" s="10">
        <v>6390</v>
      </c>
      <c r="AF13" s="10">
        <v>6390</v>
      </c>
      <c r="AG13" s="10">
        <v>747215.68</v>
      </c>
      <c r="AH13" s="10">
        <v>747215.68</v>
      </c>
      <c r="AI13" s="10">
        <v>0</v>
      </c>
      <c r="AJ13" s="10">
        <v>0</v>
      </c>
      <c r="AK13" s="10">
        <v>471032.5</v>
      </c>
      <c r="AL13" s="10">
        <v>471032.5</v>
      </c>
      <c r="AM13" s="10">
        <v>0</v>
      </c>
      <c r="AN13" s="14">
        <v>0</v>
      </c>
      <c r="AO13" s="13">
        <f t="shared" si="8"/>
        <v>45408.57</v>
      </c>
      <c r="AP13" s="10">
        <f t="shared" si="9"/>
        <v>45408.57</v>
      </c>
      <c r="AQ13" s="10">
        <v>10129.57</v>
      </c>
      <c r="AR13" s="10">
        <v>10129.57</v>
      </c>
      <c r="AS13" s="10">
        <v>34829</v>
      </c>
      <c r="AT13" s="10">
        <v>34829</v>
      </c>
      <c r="AU13" s="10">
        <v>0</v>
      </c>
      <c r="AV13" s="10">
        <v>0</v>
      </c>
      <c r="AW13" s="10">
        <v>0</v>
      </c>
      <c r="AX13" s="10">
        <v>0</v>
      </c>
      <c r="AY13" s="10">
        <v>450</v>
      </c>
      <c r="AZ13" s="14">
        <v>450</v>
      </c>
      <c r="BA13" s="25"/>
      <c r="BB13" s="25"/>
    </row>
    <row r="14" spans="1:54" ht="19.5">
      <c r="A14" s="21">
        <f t="shared" si="10"/>
        <v>7</v>
      </c>
      <c r="B14" s="53" t="s">
        <v>164</v>
      </c>
      <c r="C14" s="22" t="s">
        <v>103</v>
      </c>
      <c r="D14" s="13">
        <v>40128.15</v>
      </c>
      <c r="E14" s="10">
        <v>1985.5</v>
      </c>
      <c r="F14" s="10">
        <f t="shared" si="0"/>
        <v>38142.65</v>
      </c>
      <c r="G14" s="10"/>
      <c r="H14" s="10">
        <v>990.26</v>
      </c>
      <c r="I14" s="10">
        <f t="shared" si="1"/>
        <v>-990.26</v>
      </c>
      <c r="J14" s="34">
        <v>322207.09</v>
      </c>
      <c r="K14" s="10">
        <f t="shared" si="2"/>
        <v>4.817671698164468</v>
      </c>
      <c r="L14" s="10">
        <v>0</v>
      </c>
      <c r="M14" s="10">
        <f t="shared" si="3"/>
        <v>0</v>
      </c>
      <c r="N14" s="14">
        <f t="shared" si="4"/>
        <v>0</v>
      </c>
      <c r="O14" s="13">
        <v>6688025.05</v>
      </c>
      <c r="P14" s="10">
        <f t="shared" si="5"/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4">
        <v>0</v>
      </c>
      <c r="AC14" s="13">
        <f t="shared" si="6"/>
        <v>322207.08999999997</v>
      </c>
      <c r="AD14" s="10">
        <f t="shared" si="7"/>
        <v>322207.08999999997</v>
      </c>
      <c r="AE14" s="10">
        <v>-5065.2</v>
      </c>
      <c r="AF14" s="10">
        <v>-5065.2</v>
      </c>
      <c r="AG14" s="10">
        <v>57708.49</v>
      </c>
      <c r="AH14" s="10">
        <v>57708.49</v>
      </c>
      <c r="AI14" s="10">
        <v>0</v>
      </c>
      <c r="AJ14" s="10">
        <v>0</v>
      </c>
      <c r="AK14" s="10">
        <v>269563.8</v>
      </c>
      <c r="AL14" s="10">
        <v>269563.8</v>
      </c>
      <c r="AM14" s="10">
        <v>0</v>
      </c>
      <c r="AN14" s="14">
        <v>0</v>
      </c>
      <c r="AO14" s="13">
        <f t="shared" si="8"/>
        <v>1985.5</v>
      </c>
      <c r="AP14" s="10">
        <f t="shared" si="9"/>
        <v>1985.5</v>
      </c>
      <c r="AQ14" s="10">
        <v>990.26</v>
      </c>
      <c r="AR14" s="10">
        <v>990.26</v>
      </c>
      <c r="AS14" s="10">
        <v>953.24</v>
      </c>
      <c r="AT14" s="10">
        <v>953.24</v>
      </c>
      <c r="AU14" s="10">
        <v>0</v>
      </c>
      <c r="AV14" s="10">
        <v>0</v>
      </c>
      <c r="AW14" s="10">
        <v>0</v>
      </c>
      <c r="AX14" s="10">
        <v>0</v>
      </c>
      <c r="AY14" s="10">
        <v>42</v>
      </c>
      <c r="AZ14" s="14">
        <v>42</v>
      </c>
      <c r="BA14" s="25"/>
      <c r="BB14" s="25"/>
    </row>
    <row r="15" spans="1:54" ht="19.5">
      <c r="A15" s="53">
        <f t="shared" si="10"/>
        <v>8</v>
      </c>
      <c r="B15" s="53" t="s">
        <v>164</v>
      </c>
      <c r="C15" s="22" t="s">
        <v>104</v>
      </c>
      <c r="D15" s="13">
        <v>1299.73</v>
      </c>
      <c r="E15" s="10">
        <v>156.42</v>
      </c>
      <c r="F15" s="10">
        <f t="shared" si="0"/>
        <v>1143.31</v>
      </c>
      <c r="G15" s="10"/>
      <c r="H15" s="10">
        <v>32.38</v>
      </c>
      <c r="I15" s="10">
        <f t="shared" si="1"/>
        <v>-32.38</v>
      </c>
      <c r="J15" s="34">
        <v>5397.5</v>
      </c>
      <c r="K15" s="10">
        <f t="shared" si="2"/>
        <v>2.49166739797124</v>
      </c>
      <c r="L15" s="10">
        <v>0</v>
      </c>
      <c r="M15" s="10">
        <f t="shared" si="3"/>
        <v>0</v>
      </c>
      <c r="N15" s="14">
        <f t="shared" si="4"/>
        <v>0</v>
      </c>
      <c r="O15" s="13">
        <v>216622.01</v>
      </c>
      <c r="P15" s="10">
        <f t="shared" si="5"/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4">
        <v>0</v>
      </c>
      <c r="AC15" s="13">
        <f t="shared" si="6"/>
        <v>5397.499999999999</v>
      </c>
      <c r="AD15" s="10">
        <f t="shared" si="7"/>
        <v>5397.499999999999</v>
      </c>
      <c r="AE15" s="10">
        <v>-136.6</v>
      </c>
      <c r="AF15" s="10">
        <v>-136.6</v>
      </c>
      <c r="AG15" s="10">
        <v>2242.49</v>
      </c>
      <c r="AH15" s="10">
        <v>2242.49</v>
      </c>
      <c r="AI15" s="10">
        <v>0</v>
      </c>
      <c r="AJ15" s="10">
        <v>0</v>
      </c>
      <c r="AK15" s="10">
        <v>3251.42</v>
      </c>
      <c r="AL15" s="10">
        <v>3251.42</v>
      </c>
      <c r="AM15" s="10">
        <v>40.19</v>
      </c>
      <c r="AN15" s="14">
        <v>40.19</v>
      </c>
      <c r="AO15" s="13">
        <f t="shared" si="8"/>
        <v>156.42000000000002</v>
      </c>
      <c r="AP15" s="10">
        <f t="shared" si="9"/>
        <v>156.42000000000002</v>
      </c>
      <c r="AQ15" s="10">
        <v>32.38</v>
      </c>
      <c r="AR15" s="10">
        <v>32.38</v>
      </c>
      <c r="AS15" s="10">
        <v>30.9</v>
      </c>
      <c r="AT15" s="10">
        <v>30.9</v>
      </c>
      <c r="AU15" s="10">
        <v>0</v>
      </c>
      <c r="AV15" s="10">
        <v>0</v>
      </c>
      <c r="AW15" s="10">
        <v>1.14</v>
      </c>
      <c r="AX15" s="10">
        <v>1.14</v>
      </c>
      <c r="AY15" s="10">
        <v>92</v>
      </c>
      <c r="AZ15" s="14">
        <v>92</v>
      </c>
      <c r="BA15" s="25"/>
      <c r="BB15" s="25"/>
    </row>
    <row r="16" spans="1:54" ht="12">
      <c r="A16" s="53">
        <f t="shared" si="10"/>
        <v>9</v>
      </c>
      <c r="B16" s="53" t="s">
        <v>5</v>
      </c>
      <c r="C16" s="22" t="s">
        <v>57</v>
      </c>
      <c r="D16" s="13">
        <v>659902.92</v>
      </c>
      <c r="E16" s="10">
        <v>43011.72</v>
      </c>
      <c r="F16" s="10">
        <f t="shared" si="0"/>
        <v>616891.2000000001</v>
      </c>
      <c r="G16" s="10"/>
      <c r="H16" s="10">
        <v>8920.93</v>
      </c>
      <c r="I16" s="10">
        <f t="shared" si="1"/>
        <v>-8920.93</v>
      </c>
      <c r="J16" s="34">
        <v>1723959.04</v>
      </c>
      <c r="K16" s="10">
        <f t="shared" si="2"/>
        <v>2.8736877473395155</v>
      </c>
      <c r="L16" s="10">
        <v>0</v>
      </c>
      <c r="M16" s="10">
        <f t="shared" si="3"/>
        <v>0</v>
      </c>
      <c r="N16" s="14">
        <f t="shared" si="4"/>
        <v>0</v>
      </c>
      <c r="O16" s="13">
        <v>59991174.81</v>
      </c>
      <c r="P16" s="10">
        <f t="shared" si="5"/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4">
        <v>0</v>
      </c>
      <c r="AC16" s="13">
        <f t="shared" si="6"/>
        <v>1723959.04</v>
      </c>
      <c r="AD16" s="10">
        <f t="shared" si="7"/>
        <v>1723959.04</v>
      </c>
      <c r="AE16" s="10">
        <v>-16250</v>
      </c>
      <c r="AF16" s="10">
        <v>-16250</v>
      </c>
      <c r="AG16" s="10">
        <v>483307.7</v>
      </c>
      <c r="AH16" s="10">
        <v>483307.7</v>
      </c>
      <c r="AI16" s="10">
        <v>0</v>
      </c>
      <c r="AJ16" s="10">
        <v>0</v>
      </c>
      <c r="AK16" s="10">
        <v>1256901.34</v>
      </c>
      <c r="AL16" s="10">
        <v>1256901.34</v>
      </c>
      <c r="AM16" s="10">
        <v>0</v>
      </c>
      <c r="AN16" s="14">
        <v>0</v>
      </c>
      <c r="AO16" s="13">
        <f t="shared" si="8"/>
        <v>43011.72</v>
      </c>
      <c r="AP16" s="10">
        <f t="shared" si="9"/>
        <v>43011.72</v>
      </c>
      <c r="AQ16" s="10">
        <v>8920.93</v>
      </c>
      <c r="AR16" s="10">
        <v>8920.93</v>
      </c>
      <c r="AS16" s="10">
        <v>3511.56</v>
      </c>
      <c r="AT16" s="10">
        <v>3511.56</v>
      </c>
      <c r="AU16" s="10">
        <v>0</v>
      </c>
      <c r="AV16" s="10">
        <v>0</v>
      </c>
      <c r="AW16" s="10">
        <v>29999.23</v>
      </c>
      <c r="AX16" s="10">
        <v>29999.23</v>
      </c>
      <c r="AY16" s="10">
        <v>580</v>
      </c>
      <c r="AZ16" s="14">
        <v>580</v>
      </c>
      <c r="BA16" s="25"/>
      <c r="BB16" s="25"/>
    </row>
    <row r="17" spans="1:54" ht="12">
      <c r="A17" s="53">
        <f t="shared" si="10"/>
        <v>10</v>
      </c>
      <c r="B17" s="53" t="s">
        <v>6</v>
      </c>
      <c r="C17" s="22" t="s">
        <v>58</v>
      </c>
      <c r="D17" s="13">
        <v>14232.98</v>
      </c>
      <c r="E17" s="10">
        <v>1654.91</v>
      </c>
      <c r="F17" s="10">
        <f t="shared" si="0"/>
        <v>12578.07</v>
      </c>
      <c r="G17" s="10"/>
      <c r="H17" s="10">
        <v>211.99</v>
      </c>
      <c r="I17" s="10">
        <f t="shared" si="1"/>
        <v>-211.99</v>
      </c>
      <c r="J17" s="34">
        <v>50054.07</v>
      </c>
      <c r="K17" s="10">
        <f t="shared" si="2"/>
        <v>3.5167670879062105</v>
      </c>
      <c r="L17" s="10">
        <v>0</v>
      </c>
      <c r="M17" s="10">
        <f t="shared" si="3"/>
        <v>0</v>
      </c>
      <c r="N17" s="14">
        <f t="shared" si="4"/>
        <v>0</v>
      </c>
      <c r="O17" s="13">
        <v>1423297.84</v>
      </c>
      <c r="P17" s="10">
        <f t="shared" si="5"/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4">
        <v>0</v>
      </c>
      <c r="AC17" s="13">
        <f t="shared" si="6"/>
        <v>50054.06999999999</v>
      </c>
      <c r="AD17" s="10">
        <f t="shared" si="7"/>
        <v>50054.06999999999</v>
      </c>
      <c r="AE17" s="10">
        <v>3850.89</v>
      </c>
      <c r="AF17" s="10">
        <v>3850.89</v>
      </c>
      <c r="AG17" s="10">
        <v>9557.71</v>
      </c>
      <c r="AH17" s="10">
        <v>9557.71</v>
      </c>
      <c r="AI17" s="10">
        <v>1479.45</v>
      </c>
      <c r="AJ17" s="10">
        <v>1479.45</v>
      </c>
      <c r="AK17" s="10">
        <v>35166.02</v>
      </c>
      <c r="AL17" s="10">
        <v>35166.02</v>
      </c>
      <c r="AM17" s="10">
        <v>0</v>
      </c>
      <c r="AN17" s="14">
        <v>0</v>
      </c>
      <c r="AO17" s="13">
        <f t="shared" si="8"/>
        <v>1654.91</v>
      </c>
      <c r="AP17" s="10">
        <f t="shared" si="9"/>
        <v>1654.91</v>
      </c>
      <c r="AQ17" s="10">
        <v>211.99</v>
      </c>
      <c r="AR17" s="10">
        <v>211.99</v>
      </c>
      <c r="AS17" s="29">
        <v>159.5</v>
      </c>
      <c r="AT17" s="10">
        <v>159.5</v>
      </c>
      <c r="AU17" s="10">
        <v>0</v>
      </c>
      <c r="AV17" s="10">
        <v>0</v>
      </c>
      <c r="AW17" s="10">
        <v>1250</v>
      </c>
      <c r="AX17" s="10">
        <v>1250</v>
      </c>
      <c r="AY17" s="10">
        <v>33.42</v>
      </c>
      <c r="AZ17" s="14">
        <v>33.42</v>
      </c>
      <c r="BA17" s="25"/>
      <c r="BB17" s="25"/>
    </row>
    <row r="18" spans="1:54" ht="12">
      <c r="A18" s="53">
        <f t="shared" si="10"/>
        <v>11</v>
      </c>
      <c r="B18" s="53" t="s">
        <v>7</v>
      </c>
      <c r="C18" s="22" t="s">
        <v>60</v>
      </c>
      <c r="D18" s="28">
        <v>173685.97</v>
      </c>
      <c r="E18" s="29">
        <v>16069.47</v>
      </c>
      <c r="F18" s="29">
        <f t="shared" si="0"/>
        <v>157616.5</v>
      </c>
      <c r="G18" s="29"/>
      <c r="H18" s="29">
        <v>2333.73</v>
      </c>
      <c r="I18" s="29">
        <f t="shared" si="1"/>
        <v>-2333.73</v>
      </c>
      <c r="J18" s="35">
        <v>696350.66</v>
      </c>
      <c r="K18" s="29">
        <f t="shared" si="2"/>
        <v>4.410176230677812</v>
      </c>
      <c r="L18" s="29">
        <v>0</v>
      </c>
      <c r="M18" s="29">
        <f t="shared" si="3"/>
        <v>0</v>
      </c>
      <c r="N18" s="30">
        <f t="shared" si="4"/>
        <v>0</v>
      </c>
      <c r="O18" s="28">
        <v>15789633.42</v>
      </c>
      <c r="P18" s="29">
        <f t="shared" si="5"/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30">
        <v>0</v>
      </c>
      <c r="AC18" s="28">
        <f t="shared" si="6"/>
        <v>696350.66</v>
      </c>
      <c r="AD18" s="29">
        <f t="shared" si="7"/>
        <v>696350.66</v>
      </c>
      <c r="AE18" s="29">
        <v>203701.42</v>
      </c>
      <c r="AF18" s="29">
        <v>203701.42</v>
      </c>
      <c r="AG18" s="29">
        <v>109519.85</v>
      </c>
      <c r="AH18" s="29">
        <v>109519.85</v>
      </c>
      <c r="AI18" s="29">
        <v>1896.07</v>
      </c>
      <c r="AJ18" s="29">
        <v>1896.07</v>
      </c>
      <c r="AK18" s="29">
        <v>381233.32</v>
      </c>
      <c r="AL18" s="29">
        <v>381233.32</v>
      </c>
      <c r="AM18" s="29">
        <v>0</v>
      </c>
      <c r="AN18" s="30">
        <v>0</v>
      </c>
      <c r="AO18" s="28">
        <f t="shared" si="8"/>
        <v>16069.47</v>
      </c>
      <c r="AP18" s="29">
        <f t="shared" si="9"/>
        <v>16069.47</v>
      </c>
      <c r="AQ18" s="29">
        <v>2333.73</v>
      </c>
      <c r="AR18" s="29">
        <v>2333.73</v>
      </c>
      <c r="AS18" s="29">
        <v>12794.86</v>
      </c>
      <c r="AT18" s="29">
        <v>12794.86</v>
      </c>
      <c r="AU18" s="29">
        <v>0</v>
      </c>
      <c r="AV18" s="29">
        <v>0</v>
      </c>
      <c r="AW18" s="29">
        <v>165.88</v>
      </c>
      <c r="AX18" s="29">
        <v>165.88</v>
      </c>
      <c r="AY18" s="29">
        <v>775</v>
      </c>
      <c r="AZ18" s="30">
        <v>775</v>
      </c>
      <c r="BA18" s="25"/>
      <c r="BB18" s="25"/>
    </row>
    <row r="19" spans="1:54" ht="12">
      <c r="A19" s="53">
        <f t="shared" si="10"/>
        <v>12</v>
      </c>
      <c r="B19" s="53" t="s">
        <v>7</v>
      </c>
      <c r="C19" s="22" t="s">
        <v>59</v>
      </c>
      <c r="D19" s="28">
        <v>22221.19</v>
      </c>
      <c r="E19" s="29">
        <v>3055.8</v>
      </c>
      <c r="F19" s="29">
        <f t="shared" si="0"/>
        <v>19165.39</v>
      </c>
      <c r="G19" s="29"/>
      <c r="H19" s="29">
        <v>298.33</v>
      </c>
      <c r="I19" s="29">
        <f t="shared" si="1"/>
        <v>-298.33</v>
      </c>
      <c r="J19" s="35">
        <v>95242.49</v>
      </c>
      <c r="K19" s="29">
        <f t="shared" si="2"/>
        <v>4.714721697957182</v>
      </c>
      <c r="L19" s="29"/>
      <c r="M19" s="29">
        <f t="shared" si="3"/>
        <v>0</v>
      </c>
      <c r="N19" s="30">
        <f t="shared" si="4"/>
        <v>0</v>
      </c>
      <c r="O19" s="28">
        <v>2020108.42</v>
      </c>
      <c r="P19" s="29">
        <f t="shared" si="5"/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30">
        <v>0</v>
      </c>
      <c r="AC19" s="28">
        <f t="shared" si="6"/>
        <v>95242.48999999999</v>
      </c>
      <c r="AD19" s="29">
        <f t="shared" si="7"/>
        <v>95242.48999999999</v>
      </c>
      <c r="AE19" s="29">
        <v>30636.6</v>
      </c>
      <c r="AF19" s="29">
        <v>30636.6</v>
      </c>
      <c r="AG19" s="29">
        <v>14958.1</v>
      </c>
      <c r="AH19" s="29">
        <v>14958.1</v>
      </c>
      <c r="AI19" s="29">
        <v>84.34</v>
      </c>
      <c r="AJ19" s="29">
        <v>84.34</v>
      </c>
      <c r="AK19" s="29">
        <v>49563.45</v>
      </c>
      <c r="AL19" s="29">
        <v>49563.45</v>
      </c>
      <c r="AM19" s="29">
        <v>0</v>
      </c>
      <c r="AN19" s="30">
        <v>0</v>
      </c>
      <c r="AO19" s="28">
        <f t="shared" si="8"/>
        <v>3055.7999999999997</v>
      </c>
      <c r="AP19" s="29">
        <f t="shared" si="9"/>
        <v>3055.7999999999997</v>
      </c>
      <c r="AQ19" s="29">
        <v>298.33</v>
      </c>
      <c r="AR19" s="29">
        <v>298.33</v>
      </c>
      <c r="AS19" s="29">
        <v>1958.73</v>
      </c>
      <c r="AT19" s="29">
        <v>1958.73</v>
      </c>
      <c r="AU19" s="29">
        <v>0</v>
      </c>
      <c r="AV19" s="29">
        <v>0</v>
      </c>
      <c r="AW19" s="29">
        <v>23.74</v>
      </c>
      <c r="AX19" s="29">
        <v>23.74</v>
      </c>
      <c r="AY19" s="29">
        <v>775</v>
      </c>
      <c r="AZ19" s="30">
        <v>775</v>
      </c>
      <c r="BA19" s="25"/>
      <c r="BB19" s="25"/>
    </row>
    <row r="20" spans="1:54" ht="12">
      <c r="A20" s="53">
        <f t="shared" si="10"/>
        <v>13</v>
      </c>
      <c r="B20" s="53" t="s">
        <v>8</v>
      </c>
      <c r="C20" s="22" t="s">
        <v>61</v>
      </c>
      <c r="D20" s="13">
        <v>26610.09</v>
      </c>
      <c r="E20" s="10">
        <v>6596.22</v>
      </c>
      <c r="F20" s="10">
        <f t="shared" si="0"/>
        <v>20013.87</v>
      </c>
      <c r="G20" s="10"/>
      <c r="H20" s="10">
        <v>395.97</v>
      </c>
      <c r="I20" s="10">
        <f t="shared" si="1"/>
        <v>-395.97</v>
      </c>
      <c r="J20" s="34">
        <v>109278.68</v>
      </c>
      <c r="K20" s="10">
        <f t="shared" si="2"/>
        <v>4.1066627285119255</v>
      </c>
      <c r="L20" s="10">
        <v>0</v>
      </c>
      <c r="M20" s="10">
        <f t="shared" si="3"/>
        <v>0</v>
      </c>
      <c r="N20" s="14">
        <f t="shared" si="4"/>
        <v>0</v>
      </c>
      <c r="O20" s="13">
        <v>2661009.37</v>
      </c>
      <c r="P20" s="10">
        <f t="shared" si="5"/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4">
        <v>0</v>
      </c>
      <c r="AC20" s="13">
        <f t="shared" si="6"/>
        <v>109278.68</v>
      </c>
      <c r="AD20" s="10">
        <f t="shared" si="7"/>
        <v>109278.68</v>
      </c>
      <c r="AE20" s="10">
        <v>33666.5</v>
      </c>
      <c r="AF20" s="10">
        <v>33666.5</v>
      </c>
      <c r="AG20" s="10">
        <v>46884.65</v>
      </c>
      <c r="AH20" s="10">
        <v>46884.65</v>
      </c>
      <c r="AI20" s="10">
        <v>0</v>
      </c>
      <c r="AJ20" s="10">
        <v>0</v>
      </c>
      <c r="AK20" s="10">
        <v>28727.53</v>
      </c>
      <c r="AL20" s="10">
        <v>28727.53</v>
      </c>
      <c r="AM20" s="10">
        <v>0</v>
      </c>
      <c r="AN20" s="14">
        <v>0</v>
      </c>
      <c r="AO20" s="13">
        <f t="shared" si="8"/>
        <v>6596.22</v>
      </c>
      <c r="AP20" s="10">
        <f t="shared" si="9"/>
        <v>6596.22</v>
      </c>
      <c r="AQ20" s="10">
        <v>395.97</v>
      </c>
      <c r="AR20" s="10">
        <v>395.97</v>
      </c>
      <c r="AS20" s="10">
        <v>4935.01</v>
      </c>
      <c r="AT20" s="10">
        <v>4935.01</v>
      </c>
      <c r="AU20" s="10">
        <v>0</v>
      </c>
      <c r="AV20" s="10">
        <v>0</v>
      </c>
      <c r="AW20" s="10">
        <v>1225.24</v>
      </c>
      <c r="AX20" s="10">
        <v>1225.24</v>
      </c>
      <c r="AY20" s="10">
        <v>40</v>
      </c>
      <c r="AZ20" s="14">
        <v>40</v>
      </c>
      <c r="BA20" s="25"/>
      <c r="BB20" s="25"/>
    </row>
    <row r="21" spans="1:54" ht="12">
      <c r="A21" s="53">
        <f t="shared" si="10"/>
        <v>14</v>
      </c>
      <c r="B21" s="53" t="s">
        <v>9</v>
      </c>
      <c r="C21" s="22" t="s">
        <v>62</v>
      </c>
      <c r="D21" s="13">
        <v>1044055767.07</v>
      </c>
      <c r="E21" s="10">
        <v>25281969.23</v>
      </c>
      <c r="F21" s="10">
        <f t="shared" si="0"/>
        <v>1018773797.84</v>
      </c>
      <c r="G21" s="10">
        <v>94914160.64</v>
      </c>
      <c r="H21" s="10">
        <v>14249648.38</v>
      </c>
      <c r="I21" s="10">
        <f t="shared" si="1"/>
        <v>80664512.26</v>
      </c>
      <c r="J21" s="34">
        <v>1078492845.63</v>
      </c>
      <c r="K21" s="10">
        <f t="shared" si="2"/>
        <v>1.1362823400928317</v>
      </c>
      <c r="L21" s="10">
        <v>0</v>
      </c>
      <c r="M21" s="10">
        <f t="shared" si="3"/>
        <v>0</v>
      </c>
      <c r="N21" s="14">
        <f t="shared" si="4"/>
        <v>0</v>
      </c>
      <c r="O21" s="13">
        <v>94914160642.67</v>
      </c>
      <c r="P21" s="10">
        <f t="shared" si="5"/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4">
        <v>0</v>
      </c>
      <c r="AC21" s="13">
        <f t="shared" si="6"/>
        <v>1078492845.6299999</v>
      </c>
      <c r="AD21" s="10">
        <f t="shared" si="7"/>
        <v>1078492845.6299999</v>
      </c>
      <c r="AE21" s="10">
        <v>-11208722.62</v>
      </c>
      <c r="AF21" s="10">
        <v>-11208722.62</v>
      </c>
      <c r="AG21" s="10">
        <v>765337803.76</v>
      </c>
      <c r="AH21" s="10">
        <v>765337803.76</v>
      </c>
      <c r="AI21" s="10">
        <v>3823561.25</v>
      </c>
      <c r="AJ21" s="10">
        <v>3823561.25</v>
      </c>
      <c r="AK21" s="10">
        <v>323738414.14</v>
      </c>
      <c r="AL21" s="10">
        <v>323738414.14</v>
      </c>
      <c r="AM21" s="10">
        <v>-3198210.9</v>
      </c>
      <c r="AN21" s="14">
        <v>-3198210.9</v>
      </c>
      <c r="AO21" s="13">
        <f t="shared" si="8"/>
        <v>25281969.229999997</v>
      </c>
      <c r="AP21" s="10">
        <f t="shared" si="9"/>
        <v>25281969.229999997</v>
      </c>
      <c r="AQ21" s="10">
        <v>14249648.38</v>
      </c>
      <c r="AR21" s="10">
        <v>14249648.38</v>
      </c>
      <c r="AS21" s="10">
        <v>8030496.52</v>
      </c>
      <c r="AT21" s="10">
        <v>8030496.52</v>
      </c>
      <c r="AU21" s="10">
        <v>0</v>
      </c>
      <c r="AV21" s="10">
        <v>0</v>
      </c>
      <c r="AW21" s="10">
        <v>3000000</v>
      </c>
      <c r="AX21" s="10">
        <v>3000000</v>
      </c>
      <c r="AY21" s="10">
        <v>1824.33</v>
      </c>
      <c r="AZ21" s="14">
        <v>1824.33</v>
      </c>
      <c r="BA21" s="25"/>
      <c r="BB21" s="25"/>
    </row>
    <row r="22" spans="1:54" ht="12">
      <c r="A22" s="53">
        <f t="shared" si="10"/>
        <v>15</v>
      </c>
      <c r="B22" s="53" t="s">
        <v>10</v>
      </c>
      <c r="C22" s="22" t="s">
        <v>63</v>
      </c>
      <c r="D22" s="13">
        <v>79200.87</v>
      </c>
      <c r="E22" s="10">
        <v>8615.34</v>
      </c>
      <c r="F22" s="10">
        <f t="shared" si="0"/>
        <v>70585.53</v>
      </c>
      <c r="G22" s="10"/>
      <c r="H22" s="10">
        <v>1080.9</v>
      </c>
      <c r="I22" s="10">
        <f t="shared" si="1"/>
        <v>-1080.9</v>
      </c>
      <c r="J22" s="34">
        <v>81568.64</v>
      </c>
      <c r="K22" s="10">
        <f t="shared" si="2"/>
        <v>1.132885345934558</v>
      </c>
      <c r="L22" s="10">
        <v>0</v>
      </c>
      <c r="M22" s="10">
        <f t="shared" si="3"/>
        <v>0</v>
      </c>
      <c r="N22" s="14">
        <f t="shared" si="4"/>
        <v>0</v>
      </c>
      <c r="O22" s="13">
        <v>7200079.01</v>
      </c>
      <c r="P22" s="10">
        <f t="shared" si="5"/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4">
        <v>0</v>
      </c>
      <c r="AC22" s="13">
        <f t="shared" si="6"/>
        <v>81568.64</v>
      </c>
      <c r="AD22" s="10">
        <f t="shared" si="7"/>
        <v>81568.64</v>
      </c>
      <c r="AE22" s="10">
        <v>-24331.57</v>
      </c>
      <c r="AF22" s="10">
        <v>-24331.57</v>
      </c>
      <c r="AG22" s="10">
        <v>115693.04</v>
      </c>
      <c r="AH22" s="10">
        <v>115693.04</v>
      </c>
      <c r="AI22" s="10">
        <v>0</v>
      </c>
      <c r="AJ22" s="10">
        <v>0</v>
      </c>
      <c r="AK22" s="10">
        <v>-9792.83</v>
      </c>
      <c r="AL22" s="10">
        <v>-9792.83</v>
      </c>
      <c r="AM22" s="10">
        <v>0</v>
      </c>
      <c r="AN22" s="14">
        <v>0</v>
      </c>
      <c r="AO22" s="13">
        <f t="shared" si="8"/>
        <v>8615.34</v>
      </c>
      <c r="AP22" s="10">
        <f t="shared" si="9"/>
        <v>8615.34</v>
      </c>
      <c r="AQ22" s="10">
        <v>1080.9</v>
      </c>
      <c r="AR22" s="10">
        <v>1080.9</v>
      </c>
      <c r="AS22" s="10">
        <v>2494.33</v>
      </c>
      <c r="AT22" s="10">
        <v>2494.33</v>
      </c>
      <c r="AU22" s="10">
        <v>0</v>
      </c>
      <c r="AV22" s="10">
        <v>0</v>
      </c>
      <c r="AW22" s="10">
        <v>3540.11</v>
      </c>
      <c r="AX22" s="10">
        <v>3540.11</v>
      </c>
      <c r="AY22" s="10">
        <v>1500</v>
      </c>
      <c r="AZ22" s="14">
        <v>1500</v>
      </c>
      <c r="BA22" s="25"/>
      <c r="BB22" s="25"/>
    </row>
    <row r="23" spans="1:54" ht="12">
      <c r="A23" s="53">
        <f t="shared" si="10"/>
        <v>16</v>
      </c>
      <c r="B23" s="53" t="s">
        <v>11</v>
      </c>
      <c r="C23" s="22" t="s">
        <v>64</v>
      </c>
      <c r="D23" s="13">
        <v>39639.54</v>
      </c>
      <c r="E23" s="10">
        <v>2148.23</v>
      </c>
      <c r="F23" s="10">
        <f t="shared" si="0"/>
        <v>37491.31</v>
      </c>
      <c r="G23" s="10"/>
      <c r="H23" s="10">
        <v>534.33</v>
      </c>
      <c r="I23" s="10">
        <f t="shared" si="1"/>
        <v>-534.33</v>
      </c>
      <c r="J23" s="34">
        <v>138004.85</v>
      </c>
      <c r="K23" s="10">
        <f t="shared" si="2"/>
        <v>3.8296443896662975</v>
      </c>
      <c r="L23" s="10">
        <v>0</v>
      </c>
      <c r="M23" s="10">
        <f t="shared" si="3"/>
        <v>0</v>
      </c>
      <c r="N23" s="14">
        <f t="shared" si="4"/>
        <v>0</v>
      </c>
      <c r="O23" s="13">
        <v>3603594.38</v>
      </c>
      <c r="P23" s="10">
        <f t="shared" si="5"/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4">
        <v>0</v>
      </c>
      <c r="AC23" s="13">
        <f t="shared" si="6"/>
        <v>138004.85</v>
      </c>
      <c r="AD23" s="10">
        <f t="shared" si="7"/>
        <v>138004.85</v>
      </c>
      <c r="AE23" s="10">
        <v>32980.4</v>
      </c>
      <c r="AF23" s="10">
        <v>32980.4</v>
      </c>
      <c r="AG23" s="10">
        <v>21165.09</v>
      </c>
      <c r="AH23" s="10">
        <v>21165.09</v>
      </c>
      <c r="AI23" s="10">
        <v>0</v>
      </c>
      <c r="AJ23" s="10">
        <v>0</v>
      </c>
      <c r="AK23" s="10">
        <v>83859.36</v>
      </c>
      <c r="AL23" s="10">
        <v>83859.36</v>
      </c>
      <c r="AM23" s="10">
        <v>0</v>
      </c>
      <c r="AN23" s="14">
        <v>0</v>
      </c>
      <c r="AO23" s="13">
        <f t="shared" si="8"/>
        <v>2148.23</v>
      </c>
      <c r="AP23" s="10">
        <f t="shared" si="9"/>
        <v>2148.23</v>
      </c>
      <c r="AQ23" s="10">
        <v>534.33</v>
      </c>
      <c r="AR23" s="10">
        <v>534.33</v>
      </c>
      <c r="AS23" s="10">
        <v>1604.42</v>
      </c>
      <c r="AT23" s="10">
        <v>1604.42</v>
      </c>
      <c r="AU23" s="10">
        <v>0</v>
      </c>
      <c r="AV23" s="10">
        <v>0</v>
      </c>
      <c r="AW23" s="10">
        <v>9.48</v>
      </c>
      <c r="AX23" s="10">
        <v>9.48</v>
      </c>
      <c r="AY23" s="10">
        <v>0</v>
      </c>
      <c r="AZ23" s="14">
        <v>0</v>
      </c>
      <c r="BA23" s="25"/>
      <c r="BB23" s="25"/>
    </row>
    <row r="24" spans="1:54" ht="12">
      <c r="A24" s="53">
        <f t="shared" si="10"/>
        <v>17</v>
      </c>
      <c r="B24" s="53" t="s">
        <v>11</v>
      </c>
      <c r="C24" s="22" t="s">
        <v>65</v>
      </c>
      <c r="D24" s="13">
        <v>11040.53</v>
      </c>
      <c r="E24" s="10">
        <v>695.66</v>
      </c>
      <c r="F24" s="10">
        <f t="shared" si="0"/>
        <v>10344.87</v>
      </c>
      <c r="G24" s="10"/>
      <c r="H24" s="10">
        <v>149.44</v>
      </c>
      <c r="I24" s="10">
        <f t="shared" si="1"/>
        <v>-149.44</v>
      </c>
      <c r="J24" s="34">
        <v>32168.83</v>
      </c>
      <c r="K24" s="10">
        <f t="shared" si="2"/>
        <v>3.2050736497316716</v>
      </c>
      <c r="L24" s="10">
        <v>0</v>
      </c>
      <c r="M24" s="10">
        <f t="shared" si="3"/>
        <v>0</v>
      </c>
      <c r="N24" s="14">
        <f t="shared" si="4"/>
        <v>0</v>
      </c>
      <c r="O24" s="13">
        <v>1003684.58</v>
      </c>
      <c r="P24" s="10">
        <f t="shared" si="5"/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4">
        <v>0</v>
      </c>
      <c r="AC24" s="13">
        <f t="shared" si="6"/>
        <v>32168.83</v>
      </c>
      <c r="AD24" s="10">
        <f t="shared" si="7"/>
        <v>32168.83</v>
      </c>
      <c r="AE24" s="10">
        <v>7033.48</v>
      </c>
      <c r="AF24" s="10">
        <v>7033.48</v>
      </c>
      <c r="AG24" s="10">
        <v>6277.6</v>
      </c>
      <c r="AH24" s="10">
        <v>6277.6</v>
      </c>
      <c r="AI24" s="10">
        <v>0</v>
      </c>
      <c r="AJ24" s="10">
        <v>0</v>
      </c>
      <c r="AK24" s="10">
        <v>18857.75</v>
      </c>
      <c r="AL24" s="10">
        <v>18857.75</v>
      </c>
      <c r="AM24" s="10">
        <v>0</v>
      </c>
      <c r="AN24" s="14">
        <v>0</v>
      </c>
      <c r="AO24" s="13">
        <f t="shared" si="8"/>
        <v>695.6600000000001</v>
      </c>
      <c r="AP24" s="10">
        <f t="shared" si="9"/>
        <v>695.6600000000001</v>
      </c>
      <c r="AQ24" s="10">
        <v>149.44</v>
      </c>
      <c r="AR24" s="10">
        <v>149.44</v>
      </c>
      <c r="AS24" s="10">
        <v>546.22</v>
      </c>
      <c r="AT24" s="10">
        <v>546.22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4">
        <v>0</v>
      </c>
      <c r="BA24" s="25"/>
      <c r="BB24" s="25"/>
    </row>
    <row r="25" spans="1:54" ht="12">
      <c r="A25" s="53">
        <f t="shared" si="10"/>
        <v>18</v>
      </c>
      <c r="B25" s="53" t="s">
        <v>11</v>
      </c>
      <c r="C25" s="22" t="s">
        <v>66</v>
      </c>
      <c r="D25" s="13">
        <v>119884.53</v>
      </c>
      <c r="E25" s="10">
        <v>6355.28</v>
      </c>
      <c r="F25" s="10">
        <f t="shared" si="0"/>
        <v>113529.25</v>
      </c>
      <c r="G25" s="10"/>
      <c r="H25" s="10">
        <v>1613.55</v>
      </c>
      <c r="I25" s="10">
        <f t="shared" si="1"/>
        <v>-1613.55</v>
      </c>
      <c r="J25" s="34">
        <v>462478.41</v>
      </c>
      <c r="K25" s="10">
        <f t="shared" si="2"/>
        <v>4.243468584535594</v>
      </c>
      <c r="L25" s="10">
        <v>0</v>
      </c>
      <c r="M25" s="10">
        <f t="shared" si="3"/>
        <v>0</v>
      </c>
      <c r="N25" s="14">
        <f t="shared" si="4"/>
        <v>0</v>
      </c>
      <c r="O25" s="13">
        <v>10898593.94</v>
      </c>
      <c r="P25" s="10">
        <f t="shared" si="5"/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4">
        <v>0</v>
      </c>
      <c r="AC25" s="13">
        <f t="shared" si="6"/>
        <v>462478.41000000003</v>
      </c>
      <c r="AD25" s="10">
        <f t="shared" si="7"/>
        <v>462478.41000000003</v>
      </c>
      <c r="AE25" s="10">
        <v>157726.65</v>
      </c>
      <c r="AF25" s="10">
        <v>157726.65</v>
      </c>
      <c r="AG25" s="10">
        <v>67036.37</v>
      </c>
      <c r="AH25" s="10">
        <v>67036.37</v>
      </c>
      <c r="AI25" s="10">
        <v>0</v>
      </c>
      <c r="AJ25" s="10">
        <v>0</v>
      </c>
      <c r="AK25" s="10">
        <v>237715.39</v>
      </c>
      <c r="AL25" s="10">
        <v>237715.39</v>
      </c>
      <c r="AM25" s="10">
        <v>0</v>
      </c>
      <c r="AN25" s="14">
        <v>0</v>
      </c>
      <c r="AO25" s="13">
        <f t="shared" si="8"/>
        <v>6355.28</v>
      </c>
      <c r="AP25" s="10">
        <f t="shared" si="9"/>
        <v>6355.28</v>
      </c>
      <c r="AQ25" s="10">
        <v>1613.55</v>
      </c>
      <c r="AR25" s="10">
        <v>1613.55</v>
      </c>
      <c r="AS25" s="10">
        <v>4741.73</v>
      </c>
      <c r="AT25" s="10">
        <v>4741.73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4">
        <v>0</v>
      </c>
      <c r="BA25" s="25"/>
      <c r="BB25" s="25"/>
    </row>
    <row r="26" spans="1:54" ht="12">
      <c r="A26" s="53">
        <f t="shared" si="10"/>
        <v>19</v>
      </c>
      <c r="B26" s="53" t="s">
        <v>12</v>
      </c>
      <c r="C26" s="22" t="s">
        <v>67</v>
      </c>
      <c r="D26" s="13">
        <v>52532.3</v>
      </c>
      <c r="E26" s="10">
        <v>1115.73</v>
      </c>
      <c r="F26" s="10">
        <f t="shared" si="0"/>
        <v>51416.57</v>
      </c>
      <c r="G26" s="10"/>
      <c r="H26" s="10">
        <v>703.89</v>
      </c>
      <c r="I26" s="10">
        <f t="shared" si="1"/>
        <v>-703.89</v>
      </c>
      <c r="J26" s="34">
        <v>239288.71</v>
      </c>
      <c r="K26" s="10">
        <f t="shared" si="2"/>
        <v>5.0105851039328355</v>
      </c>
      <c r="L26" s="10">
        <v>0</v>
      </c>
      <c r="M26" s="10">
        <f t="shared" si="3"/>
        <v>0</v>
      </c>
      <c r="N26" s="14">
        <f t="shared" si="4"/>
        <v>0</v>
      </c>
      <c r="O26" s="13">
        <v>4775664.02</v>
      </c>
      <c r="P26" s="10">
        <f t="shared" si="5"/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4">
        <v>0</v>
      </c>
      <c r="AC26" s="13">
        <f t="shared" si="6"/>
        <v>239288.71</v>
      </c>
      <c r="AD26" s="10">
        <f t="shared" si="7"/>
        <v>239288.71</v>
      </c>
      <c r="AE26" s="10">
        <v>21354.34</v>
      </c>
      <c r="AF26" s="10">
        <v>21354.34</v>
      </c>
      <c r="AG26" s="10">
        <v>46093.44</v>
      </c>
      <c r="AH26" s="10">
        <v>46093.44</v>
      </c>
      <c r="AI26" s="10">
        <v>36.28</v>
      </c>
      <c r="AJ26" s="10">
        <v>36.28</v>
      </c>
      <c r="AK26" s="10">
        <v>171804.65</v>
      </c>
      <c r="AL26" s="10">
        <v>171804.65</v>
      </c>
      <c r="AM26" s="10">
        <v>0</v>
      </c>
      <c r="AN26" s="14">
        <v>0</v>
      </c>
      <c r="AO26" s="13">
        <f t="shared" si="8"/>
        <v>1115.73</v>
      </c>
      <c r="AP26" s="10">
        <f t="shared" si="9"/>
        <v>1115.73</v>
      </c>
      <c r="AQ26" s="10">
        <v>703.89</v>
      </c>
      <c r="AR26" s="10">
        <v>703.89</v>
      </c>
      <c r="AS26" s="10">
        <v>381.84</v>
      </c>
      <c r="AT26" s="10">
        <v>381.84</v>
      </c>
      <c r="AU26" s="10">
        <v>0</v>
      </c>
      <c r="AV26" s="10">
        <v>0</v>
      </c>
      <c r="AW26" s="10">
        <v>0</v>
      </c>
      <c r="AX26" s="10">
        <v>0</v>
      </c>
      <c r="AY26" s="10">
        <v>30</v>
      </c>
      <c r="AZ26" s="14">
        <v>30</v>
      </c>
      <c r="BA26" s="25"/>
      <c r="BB26" s="25"/>
    </row>
    <row r="27" spans="1:54" ht="12">
      <c r="A27" s="53">
        <f t="shared" si="10"/>
        <v>20</v>
      </c>
      <c r="B27" s="53" t="s">
        <v>13</v>
      </c>
      <c r="C27" s="22" t="s">
        <v>68</v>
      </c>
      <c r="D27" s="13">
        <v>6651.69</v>
      </c>
      <c r="E27" s="10">
        <v>569.12</v>
      </c>
      <c r="F27" s="10">
        <f t="shared" si="0"/>
        <v>6082.57</v>
      </c>
      <c r="G27" s="10"/>
      <c r="H27" s="10">
        <v>89.15</v>
      </c>
      <c r="I27" s="10">
        <f t="shared" si="1"/>
        <v>-89.15</v>
      </c>
      <c r="J27" s="34">
        <v>27575.97</v>
      </c>
      <c r="K27" s="10">
        <f t="shared" si="2"/>
        <v>4.560279423587065</v>
      </c>
      <c r="L27" s="10">
        <v>0</v>
      </c>
      <c r="M27" s="10">
        <f t="shared" si="3"/>
        <v>0</v>
      </c>
      <c r="N27" s="14">
        <f t="shared" si="4"/>
        <v>0</v>
      </c>
      <c r="O27" s="13">
        <v>604699.13</v>
      </c>
      <c r="P27" s="10">
        <f t="shared" si="5"/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4">
        <v>0</v>
      </c>
      <c r="AC27" s="13">
        <f t="shared" si="6"/>
        <v>27575.97</v>
      </c>
      <c r="AD27" s="10">
        <f t="shared" si="7"/>
        <v>27575.97</v>
      </c>
      <c r="AE27" s="10">
        <v>7872.81</v>
      </c>
      <c r="AF27" s="10">
        <v>7872.81</v>
      </c>
      <c r="AG27" s="10">
        <v>4554.5</v>
      </c>
      <c r="AH27" s="10">
        <v>4554.5</v>
      </c>
      <c r="AI27" s="10">
        <v>19.41</v>
      </c>
      <c r="AJ27" s="10">
        <v>19.41</v>
      </c>
      <c r="AK27" s="10">
        <v>15129.25</v>
      </c>
      <c r="AL27" s="10">
        <v>15129.25</v>
      </c>
      <c r="AM27" s="10">
        <v>0</v>
      </c>
      <c r="AN27" s="14">
        <v>0</v>
      </c>
      <c r="AO27" s="13">
        <f t="shared" si="8"/>
        <v>569.12</v>
      </c>
      <c r="AP27" s="10">
        <f t="shared" si="9"/>
        <v>569.12</v>
      </c>
      <c r="AQ27" s="10">
        <v>89.15</v>
      </c>
      <c r="AR27" s="10">
        <v>89.15</v>
      </c>
      <c r="AS27" s="10">
        <v>153.65</v>
      </c>
      <c r="AT27" s="10">
        <v>153.65</v>
      </c>
      <c r="AU27" s="10">
        <v>0</v>
      </c>
      <c r="AV27" s="10">
        <v>0</v>
      </c>
      <c r="AW27" s="10">
        <v>288.82</v>
      </c>
      <c r="AX27" s="10">
        <v>288.82</v>
      </c>
      <c r="AY27" s="10">
        <v>37.5</v>
      </c>
      <c r="AZ27" s="14">
        <v>37.5</v>
      </c>
      <c r="BA27" s="25"/>
      <c r="BB27" s="25"/>
    </row>
    <row r="28" spans="1:54" ht="12">
      <c r="A28" s="53">
        <f t="shared" si="10"/>
        <v>21</v>
      </c>
      <c r="B28" s="53" t="s">
        <v>14</v>
      </c>
      <c r="C28" s="22" t="s">
        <v>69</v>
      </c>
      <c r="D28" s="13">
        <v>61459.27</v>
      </c>
      <c r="E28" s="10">
        <v>6333.6</v>
      </c>
      <c r="F28" s="10">
        <f t="shared" si="0"/>
        <v>55125.67</v>
      </c>
      <c r="G28" s="10"/>
      <c r="H28" s="10">
        <v>826.44</v>
      </c>
      <c r="I28" s="10">
        <f t="shared" si="1"/>
        <v>-826.44</v>
      </c>
      <c r="J28" s="34">
        <v>261263.46</v>
      </c>
      <c r="K28" s="10">
        <f t="shared" si="2"/>
        <v>4.676101524254494</v>
      </c>
      <c r="L28" s="10">
        <v>0</v>
      </c>
      <c r="M28" s="10">
        <f t="shared" si="3"/>
        <v>0</v>
      </c>
      <c r="N28" s="14">
        <f t="shared" si="4"/>
        <v>0</v>
      </c>
      <c r="O28" s="13">
        <v>5587206.75</v>
      </c>
      <c r="P28" s="10">
        <f t="shared" si="5"/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4">
        <v>0</v>
      </c>
      <c r="AC28" s="13">
        <f t="shared" si="6"/>
        <v>261263.46</v>
      </c>
      <c r="AD28" s="10">
        <f t="shared" si="7"/>
        <v>261263.46</v>
      </c>
      <c r="AE28" s="10">
        <v>32342.33</v>
      </c>
      <c r="AF28" s="10">
        <v>32342.33</v>
      </c>
      <c r="AG28" s="10">
        <v>37757.88</v>
      </c>
      <c r="AH28" s="10">
        <v>37757.88</v>
      </c>
      <c r="AI28" s="10">
        <v>0</v>
      </c>
      <c r="AJ28" s="10">
        <v>0</v>
      </c>
      <c r="AK28" s="10">
        <v>191163.25</v>
      </c>
      <c r="AL28" s="10">
        <v>191163.25</v>
      </c>
      <c r="AM28" s="10">
        <v>0</v>
      </c>
      <c r="AN28" s="14">
        <v>0</v>
      </c>
      <c r="AO28" s="13">
        <f t="shared" si="8"/>
        <v>6333.599999999999</v>
      </c>
      <c r="AP28" s="10">
        <f t="shared" si="9"/>
        <v>6333.599999999999</v>
      </c>
      <c r="AQ28" s="10">
        <v>826.44</v>
      </c>
      <c r="AR28" s="10">
        <v>826.44</v>
      </c>
      <c r="AS28" s="10">
        <v>2748.62</v>
      </c>
      <c r="AT28" s="10">
        <v>2748.62</v>
      </c>
      <c r="AU28" s="10">
        <v>0</v>
      </c>
      <c r="AV28" s="10">
        <v>0</v>
      </c>
      <c r="AW28" s="10">
        <v>2660.06</v>
      </c>
      <c r="AX28" s="10">
        <v>2660.06</v>
      </c>
      <c r="AY28" s="10">
        <v>98.48</v>
      </c>
      <c r="AZ28" s="14">
        <v>98.48</v>
      </c>
      <c r="BA28" s="25"/>
      <c r="BB28" s="25"/>
    </row>
    <row r="29" spans="1:54" ht="12">
      <c r="A29" s="53">
        <f t="shared" si="10"/>
        <v>22</v>
      </c>
      <c r="B29" s="53" t="s">
        <v>15</v>
      </c>
      <c r="C29" s="22" t="s">
        <v>71</v>
      </c>
      <c r="D29" s="13">
        <v>43946.76</v>
      </c>
      <c r="E29" s="10">
        <v>3512.5</v>
      </c>
      <c r="F29" s="10">
        <f t="shared" si="0"/>
        <v>40434.26</v>
      </c>
      <c r="G29" s="10"/>
      <c r="H29" s="10">
        <v>592.76</v>
      </c>
      <c r="I29" s="10">
        <f t="shared" si="1"/>
        <v>-592.76</v>
      </c>
      <c r="J29" s="34">
        <v>228436.17</v>
      </c>
      <c r="K29" s="10">
        <f t="shared" si="2"/>
        <v>5.665843161925848</v>
      </c>
      <c r="L29" s="10">
        <v>0</v>
      </c>
      <c r="M29" s="10">
        <f t="shared" si="3"/>
        <v>0</v>
      </c>
      <c r="N29" s="14">
        <f t="shared" si="4"/>
        <v>0</v>
      </c>
      <c r="O29" s="13">
        <v>4031812.45</v>
      </c>
      <c r="P29" s="10">
        <f t="shared" si="5"/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50">
        <v>0</v>
      </c>
      <c r="AB29" s="14">
        <v>0</v>
      </c>
      <c r="AC29" s="13">
        <f t="shared" si="6"/>
        <v>228436.17</v>
      </c>
      <c r="AD29" s="10">
        <f t="shared" si="7"/>
        <v>228436.17</v>
      </c>
      <c r="AE29" s="10">
        <v>0</v>
      </c>
      <c r="AF29" s="10">
        <v>0</v>
      </c>
      <c r="AG29" s="10">
        <v>38137.5</v>
      </c>
      <c r="AH29" s="10">
        <v>38137.5</v>
      </c>
      <c r="AI29" s="10">
        <v>223.88</v>
      </c>
      <c r="AJ29" s="10">
        <v>223.88</v>
      </c>
      <c r="AK29" s="10">
        <v>190074.79</v>
      </c>
      <c r="AL29" s="10">
        <v>190074.79</v>
      </c>
      <c r="AM29" s="10">
        <v>0</v>
      </c>
      <c r="AN29" s="14">
        <v>0</v>
      </c>
      <c r="AO29" s="13">
        <f t="shared" si="8"/>
        <v>3512.5</v>
      </c>
      <c r="AP29" s="10">
        <f t="shared" si="9"/>
        <v>3512.5</v>
      </c>
      <c r="AQ29" s="10">
        <v>592.76</v>
      </c>
      <c r="AR29" s="10">
        <v>592.76</v>
      </c>
      <c r="AS29" s="10">
        <v>852.38</v>
      </c>
      <c r="AT29" s="10">
        <v>852.38</v>
      </c>
      <c r="AU29" s="10">
        <v>0</v>
      </c>
      <c r="AV29" s="10">
        <v>0</v>
      </c>
      <c r="AW29" s="10">
        <v>2061.36</v>
      </c>
      <c r="AX29" s="10">
        <v>2061.36</v>
      </c>
      <c r="AY29" s="10">
        <v>6</v>
      </c>
      <c r="AZ29" s="14">
        <v>6</v>
      </c>
      <c r="BA29" s="25"/>
      <c r="BB29" s="25"/>
    </row>
    <row r="30" spans="1:54" ht="12">
      <c r="A30" s="53">
        <f t="shared" si="10"/>
        <v>23</v>
      </c>
      <c r="B30" s="53" t="s">
        <v>16</v>
      </c>
      <c r="C30" s="22" t="s">
        <v>72</v>
      </c>
      <c r="D30" s="13">
        <v>9608.65</v>
      </c>
      <c r="E30" s="29">
        <v>1361.6</v>
      </c>
      <c r="F30" s="10">
        <f t="shared" si="0"/>
        <v>8247.05</v>
      </c>
      <c r="G30" s="10"/>
      <c r="H30" s="10">
        <v>130.22</v>
      </c>
      <c r="I30" s="10">
        <f t="shared" si="1"/>
        <v>-130.22</v>
      </c>
      <c r="J30" s="34">
        <v>28674.28</v>
      </c>
      <c r="K30" s="10">
        <f t="shared" si="2"/>
        <v>3.282636363766455</v>
      </c>
      <c r="L30" s="10">
        <v>0</v>
      </c>
      <c r="M30" s="10">
        <v>0</v>
      </c>
      <c r="N30" s="14">
        <f t="shared" si="4"/>
        <v>0</v>
      </c>
      <c r="O30" s="13">
        <v>873513.75</v>
      </c>
      <c r="P30" s="10">
        <f t="shared" si="5"/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49">
        <v>0</v>
      </c>
      <c r="AC30" s="13">
        <f t="shared" si="6"/>
        <v>28674.28</v>
      </c>
      <c r="AD30" s="10">
        <f t="shared" si="7"/>
        <v>28674.28</v>
      </c>
      <c r="AE30" s="10">
        <v>744.2</v>
      </c>
      <c r="AF30" s="10">
        <v>744.2</v>
      </c>
      <c r="AG30" s="10">
        <v>9696.63</v>
      </c>
      <c r="AH30" s="10">
        <v>9696.63</v>
      </c>
      <c r="AI30" s="10">
        <v>0</v>
      </c>
      <c r="AJ30" s="10">
        <v>0</v>
      </c>
      <c r="AK30" s="10">
        <v>18233.45</v>
      </c>
      <c r="AL30" s="10">
        <v>18233.45</v>
      </c>
      <c r="AM30" s="10">
        <v>0</v>
      </c>
      <c r="AN30" s="14">
        <v>0</v>
      </c>
      <c r="AO30" s="13">
        <f t="shared" si="8"/>
        <v>1361.6</v>
      </c>
      <c r="AP30" s="10">
        <f t="shared" si="9"/>
        <v>1361.6</v>
      </c>
      <c r="AQ30" s="10">
        <v>130.22</v>
      </c>
      <c r="AR30" s="10">
        <v>130.22</v>
      </c>
      <c r="AS30" s="10">
        <v>231.38</v>
      </c>
      <c r="AT30" s="10">
        <v>231.38</v>
      </c>
      <c r="AU30" s="10">
        <v>0</v>
      </c>
      <c r="AV30" s="10">
        <v>0</v>
      </c>
      <c r="AW30" s="29">
        <v>1000</v>
      </c>
      <c r="AX30" s="29">
        <v>1000</v>
      </c>
      <c r="AY30" s="10">
        <v>0</v>
      </c>
      <c r="AZ30" s="14">
        <v>0</v>
      </c>
      <c r="BA30" s="25"/>
      <c r="BB30" s="25"/>
    </row>
    <row r="31" spans="1:103" ht="12">
      <c r="A31" s="53">
        <f t="shared" si="10"/>
        <v>24</v>
      </c>
      <c r="B31" s="53" t="s">
        <v>17</v>
      </c>
      <c r="C31" s="22" t="s">
        <v>73</v>
      </c>
      <c r="D31" s="13">
        <v>3180487.49</v>
      </c>
      <c r="E31" s="10">
        <v>241576.97</v>
      </c>
      <c r="F31" s="10">
        <f t="shared" si="0"/>
        <v>2938910.52</v>
      </c>
      <c r="G31" s="10"/>
      <c r="H31" s="10">
        <v>47043.37</v>
      </c>
      <c r="I31" s="10">
        <f t="shared" si="1"/>
        <v>-47043.37</v>
      </c>
      <c r="J31" s="34">
        <v>13855660.43</v>
      </c>
      <c r="K31" s="10">
        <f t="shared" si="2"/>
        <v>4.356458079373981</v>
      </c>
      <c r="L31" s="10">
        <v>0</v>
      </c>
      <c r="M31" s="10">
        <f aca="true" t="shared" si="11" ref="M31:M70">L31*100/J31</f>
        <v>0</v>
      </c>
      <c r="N31" s="14">
        <f t="shared" si="4"/>
        <v>0</v>
      </c>
      <c r="O31" s="13">
        <v>318048749.18</v>
      </c>
      <c r="P31" s="10">
        <f t="shared" si="5"/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51">
        <v>0</v>
      </c>
      <c r="AB31" s="14">
        <v>0</v>
      </c>
      <c r="AC31" s="13">
        <f t="shared" si="6"/>
        <v>13855660.43</v>
      </c>
      <c r="AD31" s="10">
        <f t="shared" si="7"/>
        <v>13855660.43</v>
      </c>
      <c r="AE31" s="10">
        <v>2767108.85</v>
      </c>
      <c r="AF31" s="10">
        <v>2767108.85</v>
      </c>
      <c r="AG31" s="10">
        <v>2962439.3</v>
      </c>
      <c r="AH31" s="10">
        <v>2962439.3</v>
      </c>
      <c r="AI31" s="10">
        <v>0</v>
      </c>
      <c r="AJ31" s="10">
        <v>0</v>
      </c>
      <c r="AK31" s="10">
        <v>8126112.28</v>
      </c>
      <c r="AL31" s="10">
        <v>8126112.28</v>
      </c>
      <c r="AM31" s="10">
        <v>0</v>
      </c>
      <c r="AN31" s="14">
        <v>0</v>
      </c>
      <c r="AO31" s="13">
        <f t="shared" si="8"/>
        <v>241576.97</v>
      </c>
      <c r="AP31" s="10">
        <f t="shared" si="9"/>
        <v>241576.97</v>
      </c>
      <c r="AQ31" s="10">
        <v>47043.37</v>
      </c>
      <c r="AR31" s="10">
        <v>47043.37</v>
      </c>
      <c r="AS31" s="10">
        <v>46631.44</v>
      </c>
      <c r="AT31" s="10">
        <v>46631.44</v>
      </c>
      <c r="AU31" s="10">
        <v>0</v>
      </c>
      <c r="AV31" s="10">
        <v>0</v>
      </c>
      <c r="AW31" s="10">
        <v>147902.16</v>
      </c>
      <c r="AX31" s="10">
        <v>147902.16</v>
      </c>
      <c r="AY31" s="10">
        <v>0</v>
      </c>
      <c r="AZ31" s="14">
        <v>0</v>
      </c>
      <c r="BA31" s="27"/>
      <c r="BB31" s="25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54" ht="12">
      <c r="A32" s="53">
        <f t="shared" si="10"/>
        <v>25</v>
      </c>
      <c r="B32" s="53" t="s">
        <v>18</v>
      </c>
      <c r="C32" s="22" t="s">
        <v>74</v>
      </c>
      <c r="D32" s="13">
        <v>232259.14</v>
      </c>
      <c r="E32" s="10">
        <v>20385.36</v>
      </c>
      <c r="F32" s="10">
        <f t="shared" si="0"/>
        <v>211873.78000000003</v>
      </c>
      <c r="G32" s="10"/>
      <c r="H32" s="10">
        <v>3144.7</v>
      </c>
      <c r="I32" s="10">
        <f t="shared" si="1"/>
        <v>-3144.7</v>
      </c>
      <c r="J32" s="34">
        <v>699041.98</v>
      </c>
      <c r="K32" s="10">
        <f t="shared" si="2"/>
        <v>3.310725142862081</v>
      </c>
      <c r="L32" s="10">
        <v>0</v>
      </c>
      <c r="M32" s="10">
        <f t="shared" si="11"/>
        <v>0</v>
      </c>
      <c r="N32" s="14">
        <f t="shared" si="4"/>
        <v>0</v>
      </c>
      <c r="O32" s="13">
        <v>21114467.37</v>
      </c>
      <c r="P32" s="10">
        <f t="shared" si="5"/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4">
        <v>0</v>
      </c>
      <c r="AC32" s="13">
        <f t="shared" si="6"/>
        <v>699041.98</v>
      </c>
      <c r="AD32" s="10">
        <f t="shared" si="7"/>
        <v>699041.98</v>
      </c>
      <c r="AE32" s="10">
        <v>270025.4</v>
      </c>
      <c r="AF32" s="10">
        <v>270025.4</v>
      </c>
      <c r="AG32" s="10">
        <v>198609.65</v>
      </c>
      <c r="AH32" s="10">
        <v>198609.65</v>
      </c>
      <c r="AI32" s="10">
        <v>1514.19</v>
      </c>
      <c r="AJ32" s="10">
        <v>1514.19</v>
      </c>
      <c r="AK32" s="10">
        <v>228892.74</v>
      </c>
      <c r="AL32" s="10">
        <v>228892.74</v>
      </c>
      <c r="AM32" s="10">
        <v>0</v>
      </c>
      <c r="AN32" s="14">
        <v>0</v>
      </c>
      <c r="AO32" s="13">
        <f t="shared" si="8"/>
        <v>20385.36</v>
      </c>
      <c r="AP32" s="10">
        <f t="shared" si="9"/>
        <v>20385.36</v>
      </c>
      <c r="AQ32" s="10">
        <v>3144.7</v>
      </c>
      <c r="AR32" s="10">
        <v>3144.7</v>
      </c>
      <c r="AS32" s="10">
        <v>5365.58</v>
      </c>
      <c r="AT32" s="10">
        <v>5365.58</v>
      </c>
      <c r="AU32" s="10">
        <v>0</v>
      </c>
      <c r="AV32" s="10">
        <v>0</v>
      </c>
      <c r="AW32" s="10">
        <v>10662.08</v>
      </c>
      <c r="AX32" s="10">
        <v>10662.08</v>
      </c>
      <c r="AY32" s="10">
        <v>1213</v>
      </c>
      <c r="AZ32" s="14">
        <v>1213</v>
      </c>
      <c r="BA32" s="25"/>
      <c r="BB32" s="25"/>
    </row>
    <row r="33" spans="1:54" ht="12">
      <c r="A33" s="53">
        <f t="shared" si="10"/>
        <v>26</v>
      </c>
      <c r="B33" s="53" t="s">
        <v>19</v>
      </c>
      <c r="C33" s="22" t="s">
        <v>75</v>
      </c>
      <c r="D33" s="13">
        <v>836997.13</v>
      </c>
      <c r="E33" s="10">
        <v>102312.44</v>
      </c>
      <c r="F33" s="10">
        <f t="shared" si="0"/>
        <v>734684.69</v>
      </c>
      <c r="G33" s="10"/>
      <c r="H33" s="10">
        <v>11203.92</v>
      </c>
      <c r="I33" s="10">
        <f t="shared" si="1"/>
        <v>-11203.92</v>
      </c>
      <c r="J33" s="34">
        <v>4230756.63</v>
      </c>
      <c r="K33" s="10">
        <f t="shared" si="2"/>
        <v>5.560153253740579</v>
      </c>
      <c r="L33" s="10">
        <v>0</v>
      </c>
      <c r="M33" s="10">
        <f t="shared" si="11"/>
        <v>0</v>
      </c>
      <c r="N33" s="14">
        <f t="shared" si="4"/>
        <v>0</v>
      </c>
      <c r="O33" s="13">
        <v>76090647.81</v>
      </c>
      <c r="P33" s="10">
        <f t="shared" si="5"/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4">
        <v>0</v>
      </c>
      <c r="AC33" s="13">
        <f t="shared" si="6"/>
        <v>4230756.63</v>
      </c>
      <c r="AD33" s="10">
        <f t="shared" si="7"/>
        <v>4230756.63</v>
      </c>
      <c r="AE33" s="10">
        <v>1065650.75</v>
      </c>
      <c r="AF33" s="10">
        <v>1065650.75</v>
      </c>
      <c r="AG33" s="10">
        <v>708483.23</v>
      </c>
      <c r="AH33" s="10">
        <v>708483.23</v>
      </c>
      <c r="AI33" s="10">
        <v>12657.53</v>
      </c>
      <c r="AJ33" s="10">
        <v>12657.53</v>
      </c>
      <c r="AK33" s="10">
        <v>2443965.12</v>
      </c>
      <c r="AL33" s="10">
        <v>2443965.12</v>
      </c>
      <c r="AM33" s="10">
        <v>0</v>
      </c>
      <c r="AN33" s="14">
        <v>0</v>
      </c>
      <c r="AO33" s="13">
        <f t="shared" si="8"/>
        <v>102312.44</v>
      </c>
      <c r="AP33" s="10">
        <f t="shared" si="9"/>
        <v>102312.44</v>
      </c>
      <c r="AQ33" s="10">
        <v>11203.92</v>
      </c>
      <c r="AR33" s="10">
        <v>11203.92</v>
      </c>
      <c r="AS33" s="10">
        <v>54854.4</v>
      </c>
      <c r="AT33" s="10">
        <v>54854.4</v>
      </c>
      <c r="AU33" s="10">
        <v>0</v>
      </c>
      <c r="AV33" s="10">
        <v>0</v>
      </c>
      <c r="AW33" s="10">
        <v>36206.52</v>
      </c>
      <c r="AX33" s="10">
        <v>36206.52</v>
      </c>
      <c r="AY33" s="10">
        <v>47.6</v>
      </c>
      <c r="AZ33" s="14">
        <v>47.6</v>
      </c>
      <c r="BA33" s="25"/>
      <c r="BB33" s="25"/>
    </row>
    <row r="34" spans="1:54" ht="12">
      <c r="A34" s="53">
        <f t="shared" si="10"/>
        <v>27</v>
      </c>
      <c r="B34" s="53" t="s">
        <v>20</v>
      </c>
      <c r="C34" s="22" t="s">
        <v>76</v>
      </c>
      <c r="D34" s="13">
        <v>217230.7</v>
      </c>
      <c r="E34" s="10">
        <v>14787.55</v>
      </c>
      <c r="F34" s="10">
        <f t="shared" si="0"/>
        <v>202443.15000000002</v>
      </c>
      <c r="G34" s="10"/>
      <c r="H34" s="10">
        <v>2913.38</v>
      </c>
      <c r="I34" s="10">
        <f t="shared" si="1"/>
        <v>-2913.38</v>
      </c>
      <c r="J34" s="34">
        <v>963008.61</v>
      </c>
      <c r="K34" s="10">
        <f t="shared" si="2"/>
        <v>4.876426163973112</v>
      </c>
      <c r="L34" s="10">
        <v>0</v>
      </c>
      <c r="M34" s="10">
        <f t="shared" si="11"/>
        <v>0</v>
      </c>
      <c r="N34" s="14">
        <f t="shared" si="4"/>
        <v>0</v>
      </c>
      <c r="O34" s="13">
        <v>19748245.49</v>
      </c>
      <c r="P34" s="10">
        <f t="shared" si="5"/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4">
        <v>0</v>
      </c>
      <c r="AC34" s="13">
        <f t="shared" si="6"/>
        <v>963008.61</v>
      </c>
      <c r="AD34" s="10">
        <f t="shared" si="7"/>
        <v>963008.61</v>
      </c>
      <c r="AE34" s="10">
        <v>-13270</v>
      </c>
      <c r="AF34" s="10">
        <v>-13270</v>
      </c>
      <c r="AG34" s="10">
        <v>71489.72</v>
      </c>
      <c r="AH34" s="10">
        <v>71489.72</v>
      </c>
      <c r="AI34" s="10">
        <v>0</v>
      </c>
      <c r="AJ34" s="10">
        <v>0</v>
      </c>
      <c r="AK34" s="10">
        <v>904788.89</v>
      </c>
      <c r="AL34" s="10">
        <v>904788.89</v>
      </c>
      <c r="AM34" s="10">
        <v>0</v>
      </c>
      <c r="AN34" s="14">
        <v>0</v>
      </c>
      <c r="AO34" s="13">
        <f t="shared" si="8"/>
        <v>14787.550000000001</v>
      </c>
      <c r="AP34" s="10">
        <f t="shared" si="9"/>
        <v>14787.550000000001</v>
      </c>
      <c r="AQ34" s="10">
        <v>2913.38</v>
      </c>
      <c r="AR34" s="10">
        <v>2913.38</v>
      </c>
      <c r="AS34" s="10">
        <v>2435.9</v>
      </c>
      <c r="AT34" s="10">
        <v>2435.9</v>
      </c>
      <c r="AU34" s="10">
        <v>0</v>
      </c>
      <c r="AV34" s="10">
        <v>0</v>
      </c>
      <c r="AW34" s="10">
        <v>9390.27</v>
      </c>
      <c r="AX34" s="10">
        <v>9390.27</v>
      </c>
      <c r="AY34" s="10">
        <v>48</v>
      </c>
      <c r="AZ34" s="14">
        <v>48</v>
      </c>
      <c r="BA34" s="25"/>
      <c r="BB34" s="25"/>
    </row>
    <row r="35" spans="1:54" ht="12">
      <c r="A35" s="53">
        <f t="shared" si="10"/>
        <v>28</v>
      </c>
      <c r="B35" s="53" t="s">
        <v>21</v>
      </c>
      <c r="C35" s="22" t="s">
        <v>77</v>
      </c>
      <c r="D35" s="13">
        <v>19906.01</v>
      </c>
      <c r="E35" s="10">
        <v>1599.15</v>
      </c>
      <c r="F35" s="10">
        <f t="shared" si="0"/>
        <v>18306.859999999997</v>
      </c>
      <c r="G35" s="10"/>
      <c r="H35" s="10">
        <v>271.28</v>
      </c>
      <c r="I35" s="10">
        <f t="shared" si="1"/>
        <v>-271.28</v>
      </c>
      <c r="J35" s="34">
        <v>25453.87</v>
      </c>
      <c r="K35" s="10">
        <f t="shared" si="2"/>
        <v>1.4065729799398756</v>
      </c>
      <c r="L35" s="10">
        <v>0</v>
      </c>
      <c r="M35" s="10">
        <f t="shared" si="11"/>
        <v>0</v>
      </c>
      <c r="N35" s="14">
        <f t="shared" si="4"/>
        <v>0</v>
      </c>
      <c r="O35" s="13">
        <v>1809637.35</v>
      </c>
      <c r="P35" s="10">
        <f t="shared" si="5"/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4">
        <v>0</v>
      </c>
      <c r="AC35" s="13">
        <f t="shared" si="6"/>
        <v>25453.87</v>
      </c>
      <c r="AD35" s="10">
        <f t="shared" si="7"/>
        <v>25453.87</v>
      </c>
      <c r="AE35" s="10">
        <v>0</v>
      </c>
      <c r="AF35" s="10">
        <v>0</v>
      </c>
      <c r="AG35" s="10">
        <v>9091.38</v>
      </c>
      <c r="AH35" s="10">
        <v>9091.38</v>
      </c>
      <c r="AI35" s="10">
        <v>0</v>
      </c>
      <c r="AJ35" s="10">
        <v>0</v>
      </c>
      <c r="AK35" s="10">
        <v>16362.49</v>
      </c>
      <c r="AL35" s="10">
        <v>16362.49</v>
      </c>
      <c r="AM35" s="10">
        <v>0</v>
      </c>
      <c r="AN35" s="14">
        <v>0</v>
      </c>
      <c r="AO35" s="13">
        <f t="shared" si="8"/>
        <v>1599.1499999999999</v>
      </c>
      <c r="AP35" s="10">
        <f t="shared" si="9"/>
        <v>1599.1499999999999</v>
      </c>
      <c r="AQ35" s="10">
        <v>271.28</v>
      </c>
      <c r="AR35" s="10">
        <v>271.28</v>
      </c>
      <c r="AS35" s="10">
        <v>0</v>
      </c>
      <c r="AT35" s="10">
        <v>0</v>
      </c>
      <c r="AU35" s="10">
        <v>0</v>
      </c>
      <c r="AV35" s="10">
        <v>0</v>
      </c>
      <c r="AW35" s="10">
        <v>1279.87</v>
      </c>
      <c r="AX35" s="10">
        <v>1279.87</v>
      </c>
      <c r="AY35" s="10">
        <v>48</v>
      </c>
      <c r="AZ35" s="14">
        <v>48</v>
      </c>
      <c r="BA35" s="25"/>
      <c r="BB35" s="25"/>
    </row>
    <row r="36" spans="1:54" ht="12">
      <c r="A36" s="53">
        <f t="shared" si="10"/>
        <v>29</v>
      </c>
      <c r="B36" s="53" t="s">
        <v>22</v>
      </c>
      <c r="C36" s="22" t="s">
        <v>78</v>
      </c>
      <c r="D36" s="13">
        <v>51344.39</v>
      </c>
      <c r="E36" s="10">
        <v>4184.34</v>
      </c>
      <c r="F36" s="10">
        <f t="shared" si="0"/>
        <v>47160.05</v>
      </c>
      <c r="G36" s="10"/>
      <c r="H36" s="10">
        <v>696.92</v>
      </c>
      <c r="I36" s="10">
        <f t="shared" si="1"/>
        <v>-696.92</v>
      </c>
      <c r="J36" s="34">
        <v>117373.52</v>
      </c>
      <c r="K36" s="10">
        <f t="shared" si="2"/>
        <v>2.5146054518122014</v>
      </c>
      <c r="L36" s="10">
        <v>0</v>
      </c>
      <c r="M36" s="10">
        <f t="shared" si="11"/>
        <v>0</v>
      </c>
      <c r="N36" s="14">
        <f t="shared" si="4"/>
        <v>0</v>
      </c>
      <c r="O36" s="13">
        <v>4667671.42</v>
      </c>
      <c r="P36" s="10">
        <f t="shared" si="5"/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4">
        <v>0</v>
      </c>
      <c r="AC36" s="13">
        <f t="shared" si="6"/>
        <v>117373.52000000002</v>
      </c>
      <c r="AD36" s="10">
        <f t="shared" si="7"/>
        <v>117373.52000000002</v>
      </c>
      <c r="AE36" s="10">
        <v>33780.91</v>
      </c>
      <c r="AF36" s="10">
        <v>33780.91</v>
      </c>
      <c r="AG36" s="10">
        <v>45166.57</v>
      </c>
      <c r="AH36" s="10">
        <v>45166.57</v>
      </c>
      <c r="AI36" s="10">
        <v>810.56</v>
      </c>
      <c r="AJ36" s="10">
        <v>810.56</v>
      </c>
      <c r="AK36" s="10">
        <v>37615.48</v>
      </c>
      <c r="AL36" s="10">
        <v>37615.48</v>
      </c>
      <c r="AM36" s="10">
        <v>0</v>
      </c>
      <c r="AN36" s="14">
        <v>0</v>
      </c>
      <c r="AO36" s="13">
        <f t="shared" si="8"/>
        <v>4184.34</v>
      </c>
      <c r="AP36" s="10">
        <f t="shared" si="9"/>
        <v>4184.34</v>
      </c>
      <c r="AQ36" s="10">
        <v>696.92</v>
      </c>
      <c r="AR36" s="10">
        <v>696.92</v>
      </c>
      <c r="AS36" s="10">
        <v>3487.42</v>
      </c>
      <c r="AT36" s="10">
        <v>3487.42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4">
        <v>0</v>
      </c>
      <c r="BA36" s="25"/>
      <c r="BB36" s="25"/>
    </row>
    <row r="37" spans="1:54" ht="12">
      <c r="A37" s="53">
        <f t="shared" si="10"/>
        <v>30</v>
      </c>
      <c r="B37" s="53" t="s">
        <v>23</v>
      </c>
      <c r="C37" s="22" t="s">
        <v>79</v>
      </c>
      <c r="D37" s="13">
        <v>21633.07</v>
      </c>
      <c r="E37" s="10">
        <v>765.13</v>
      </c>
      <c r="F37" s="10">
        <f t="shared" si="0"/>
        <v>20867.94</v>
      </c>
      <c r="G37" s="10"/>
      <c r="H37" s="10">
        <v>289.05</v>
      </c>
      <c r="I37" s="10">
        <f t="shared" si="1"/>
        <v>-289.05</v>
      </c>
      <c r="J37" s="34">
        <v>107089.15</v>
      </c>
      <c r="K37" s="10">
        <f t="shared" si="2"/>
        <v>5.445277956950885</v>
      </c>
      <c r="L37" s="10">
        <v>0</v>
      </c>
      <c r="M37" s="10">
        <f t="shared" si="11"/>
        <v>0</v>
      </c>
      <c r="N37" s="14">
        <f t="shared" si="4"/>
        <v>0</v>
      </c>
      <c r="O37" s="13">
        <v>1966642.49</v>
      </c>
      <c r="P37" s="10">
        <f t="shared" si="5"/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4">
        <v>0</v>
      </c>
      <c r="AC37" s="13">
        <f t="shared" si="6"/>
        <v>107089.15000000001</v>
      </c>
      <c r="AD37" s="10">
        <f t="shared" si="7"/>
        <v>107089.15000000001</v>
      </c>
      <c r="AE37" s="10">
        <v>5617.57</v>
      </c>
      <c r="AF37" s="10">
        <v>5617.57</v>
      </c>
      <c r="AG37" s="10">
        <v>21465.55</v>
      </c>
      <c r="AH37" s="10">
        <v>21465.55</v>
      </c>
      <c r="AI37" s="10">
        <v>15.79</v>
      </c>
      <c r="AJ37" s="10">
        <v>15.79</v>
      </c>
      <c r="AK37" s="10">
        <v>79990.24</v>
      </c>
      <c r="AL37" s="10">
        <v>79990.24</v>
      </c>
      <c r="AM37" s="10">
        <v>0</v>
      </c>
      <c r="AN37" s="14">
        <v>0</v>
      </c>
      <c r="AO37" s="13">
        <f t="shared" si="8"/>
        <v>765.13</v>
      </c>
      <c r="AP37" s="10">
        <f t="shared" si="9"/>
        <v>765.13</v>
      </c>
      <c r="AQ37" s="10">
        <v>289.05</v>
      </c>
      <c r="AR37" s="10">
        <v>289.05</v>
      </c>
      <c r="AS37" s="10">
        <v>458.08</v>
      </c>
      <c r="AT37" s="10">
        <v>458.08</v>
      </c>
      <c r="AU37" s="10">
        <v>0</v>
      </c>
      <c r="AV37" s="10">
        <v>0</v>
      </c>
      <c r="AW37" s="10">
        <v>0</v>
      </c>
      <c r="AX37" s="10">
        <v>0</v>
      </c>
      <c r="AY37" s="10">
        <v>18</v>
      </c>
      <c r="AZ37" s="14">
        <v>18</v>
      </c>
      <c r="BA37" s="25"/>
      <c r="BB37" s="25"/>
    </row>
    <row r="38" spans="1:54" ht="12">
      <c r="A38" s="53">
        <f t="shared" si="10"/>
        <v>31</v>
      </c>
      <c r="B38" s="53" t="s">
        <v>24</v>
      </c>
      <c r="C38" s="22" t="s">
        <v>80</v>
      </c>
      <c r="D38" s="13">
        <v>399706.64</v>
      </c>
      <c r="E38" s="10">
        <v>45381.71</v>
      </c>
      <c r="F38" s="10">
        <f t="shared" si="0"/>
        <v>354324.93</v>
      </c>
      <c r="G38" s="10"/>
      <c r="H38" s="10">
        <v>5400.19</v>
      </c>
      <c r="I38" s="10">
        <f t="shared" si="1"/>
        <v>-5400.19</v>
      </c>
      <c r="J38" s="34">
        <v>1284334.86</v>
      </c>
      <c r="K38" s="10">
        <f t="shared" si="2"/>
        <v>3.5345130625653076</v>
      </c>
      <c r="L38" s="10">
        <v>0</v>
      </c>
      <c r="M38" s="10">
        <f t="shared" si="11"/>
        <v>0</v>
      </c>
      <c r="N38" s="14">
        <f t="shared" si="4"/>
        <v>0</v>
      </c>
      <c r="O38" s="13">
        <v>36336967.42</v>
      </c>
      <c r="P38" s="10">
        <f t="shared" si="5"/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4">
        <v>0</v>
      </c>
      <c r="AC38" s="13">
        <f t="shared" si="6"/>
        <v>1284334.8599999999</v>
      </c>
      <c r="AD38" s="10">
        <f t="shared" si="7"/>
        <v>1284334.8599999999</v>
      </c>
      <c r="AE38" s="10">
        <v>219179.38</v>
      </c>
      <c r="AF38" s="10">
        <v>219179.38</v>
      </c>
      <c r="AG38" s="10">
        <v>547793.97</v>
      </c>
      <c r="AH38" s="10">
        <v>547793.97</v>
      </c>
      <c r="AI38" s="10">
        <v>0</v>
      </c>
      <c r="AJ38" s="10">
        <v>0</v>
      </c>
      <c r="AK38" s="10">
        <v>517361.51</v>
      </c>
      <c r="AL38" s="10">
        <v>517361.51</v>
      </c>
      <c r="AM38" s="10">
        <v>0</v>
      </c>
      <c r="AN38" s="14">
        <v>0</v>
      </c>
      <c r="AO38" s="13">
        <f t="shared" si="8"/>
        <v>45381.71</v>
      </c>
      <c r="AP38" s="10">
        <f t="shared" si="9"/>
        <v>45381.71</v>
      </c>
      <c r="AQ38" s="10">
        <v>5400.19</v>
      </c>
      <c r="AR38" s="10">
        <v>5400.19</v>
      </c>
      <c r="AS38" s="10">
        <v>22463.07</v>
      </c>
      <c r="AT38" s="10">
        <v>22463.07</v>
      </c>
      <c r="AU38" s="10">
        <v>0</v>
      </c>
      <c r="AV38" s="10">
        <v>0</v>
      </c>
      <c r="AW38" s="10">
        <v>17486.45</v>
      </c>
      <c r="AX38" s="10">
        <v>17486.45</v>
      </c>
      <c r="AY38" s="10">
        <v>32</v>
      </c>
      <c r="AZ38" s="14">
        <v>32</v>
      </c>
      <c r="BA38" s="25"/>
      <c r="BB38" s="25"/>
    </row>
    <row r="39" spans="1:54" ht="12">
      <c r="A39" s="53">
        <f t="shared" si="10"/>
        <v>32</v>
      </c>
      <c r="B39" s="53" t="s">
        <v>25</v>
      </c>
      <c r="C39" s="22" t="s">
        <v>81</v>
      </c>
      <c r="D39" s="13">
        <v>29376.12</v>
      </c>
      <c r="E39" s="10">
        <v>6026.28</v>
      </c>
      <c r="F39" s="10">
        <f t="shared" si="0"/>
        <v>23349.84</v>
      </c>
      <c r="G39" s="10"/>
      <c r="H39" s="10">
        <v>393.99</v>
      </c>
      <c r="I39" s="10">
        <f t="shared" si="1"/>
        <v>-393.99</v>
      </c>
      <c r="J39" s="34">
        <v>147053.89</v>
      </c>
      <c r="K39" s="10">
        <f t="shared" si="2"/>
        <v>5.506488443294887</v>
      </c>
      <c r="L39" s="10">
        <v>0</v>
      </c>
      <c r="M39" s="10">
        <f t="shared" si="11"/>
        <v>0</v>
      </c>
      <c r="N39" s="14">
        <f t="shared" si="4"/>
        <v>0</v>
      </c>
      <c r="O39" s="13">
        <v>2670556.59</v>
      </c>
      <c r="P39" s="10">
        <f t="shared" si="5"/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4">
        <v>0</v>
      </c>
      <c r="AC39" s="13">
        <f t="shared" si="6"/>
        <v>147053.89</v>
      </c>
      <c r="AD39" s="10">
        <f t="shared" si="7"/>
        <v>147053.89</v>
      </c>
      <c r="AE39" s="10">
        <v>60130.03</v>
      </c>
      <c r="AF39" s="10">
        <v>60130.03</v>
      </c>
      <c r="AG39" s="10">
        <v>22817</v>
      </c>
      <c r="AH39" s="10">
        <v>22817</v>
      </c>
      <c r="AI39" s="10">
        <v>0</v>
      </c>
      <c r="AJ39" s="10">
        <v>0</v>
      </c>
      <c r="AK39" s="10">
        <v>64106.86</v>
      </c>
      <c r="AL39" s="10">
        <v>64106.86</v>
      </c>
      <c r="AM39" s="10">
        <v>0</v>
      </c>
      <c r="AN39" s="14">
        <v>0</v>
      </c>
      <c r="AO39" s="13">
        <f t="shared" si="8"/>
        <v>6026.280000000001</v>
      </c>
      <c r="AP39" s="10">
        <f t="shared" si="9"/>
        <v>6026.280000000001</v>
      </c>
      <c r="AQ39" s="10">
        <v>393.99</v>
      </c>
      <c r="AR39" s="10">
        <v>393.99</v>
      </c>
      <c r="AS39" s="10">
        <v>4378.64</v>
      </c>
      <c r="AT39" s="10">
        <v>4378.64</v>
      </c>
      <c r="AU39" s="10">
        <v>0</v>
      </c>
      <c r="AV39" s="10">
        <v>0</v>
      </c>
      <c r="AW39" s="10">
        <v>1253.65</v>
      </c>
      <c r="AX39" s="10">
        <v>1253.65</v>
      </c>
      <c r="AY39" s="10">
        <v>0</v>
      </c>
      <c r="AZ39" s="14">
        <v>0</v>
      </c>
      <c r="BA39" s="25"/>
      <c r="BB39" s="25"/>
    </row>
    <row r="40" spans="1:54" ht="12">
      <c r="A40" s="53">
        <f t="shared" si="10"/>
        <v>33</v>
      </c>
      <c r="B40" s="53" t="s">
        <v>26</v>
      </c>
      <c r="C40" s="22" t="s">
        <v>82</v>
      </c>
      <c r="D40" s="13">
        <v>35488.21</v>
      </c>
      <c r="E40" s="10">
        <v>3867.9</v>
      </c>
      <c r="F40" s="10">
        <f aca="true" t="shared" si="12" ref="F40:F70">D40-E40</f>
        <v>31620.309999999998</v>
      </c>
      <c r="G40" s="10"/>
      <c r="H40" s="10">
        <v>481.48</v>
      </c>
      <c r="I40" s="10">
        <f aca="true" t="shared" si="13" ref="I40:I70">G40-H40</f>
        <v>-481.48</v>
      </c>
      <c r="J40" s="34">
        <v>97262.82</v>
      </c>
      <c r="K40" s="10">
        <f aca="true" t="shared" si="14" ref="K40:K70">J40*100/O40</f>
        <v>3.0147789534148357</v>
      </c>
      <c r="L40" s="10">
        <v>0</v>
      </c>
      <c r="M40" s="10">
        <f t="shared" si="11"/>
        <v>0</v>
      </c>
      <c r="N40" s="14">
        <f aca="true" t="shared" si="15" ref="N40:N70">L40*100/O40</f>
        <v>0</v>
      </c>
      <c r="O40" s="13">
        <v>3226200.71</v>
      </c>
      <c r="P40" s="10">
        <f aca="true" t="shared" si="16" ref="P40:P70">SUM(Q40:AB40)</f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4">
        <v>0</v>
      </c>
      <c r="AC40" s="13">
        <f aca="true" t="shared" si="17" ref="AC40:AC70">AE40+AG40+AI40+AK40+AM40</f>
        <v>97262.82</v>
      </c>
      <c r="AD40" s="10">
        <f aca="true" t="shared" si="18" ref="AD40:AD70">AF40+AH40+AJ40+AL40+AN40</f>
        <v>97262.82</v>
      </c>
      <c r="AE40" s="10">
        <v>-9882.74</v>
      </c>
      <c r="AF40" s="10">
        <v>-9882.74</v>
      </c>
      <c r="AG40" s="10">
        <v>40972.41</v>
      </c>
      <c r="AH40" s="10">
        <v>40972.41</v>
      </c>
      <c r="AI40" s="10">
        <v>0</v>
      </c>
      <c r="AJ40" s="10">
        <v>0</v>
      </c>
      <c r="AK40" s="10">
        <v>66173.15</v>
      </c>
      <c r="AL40" s="10">
        <v>66173.15</v>
      </c>
      <c r="AM40" s="10">
        <v>0</v>
      </c>
      <c r="AN40" s="14">
        <v>0</v>
      </c>
      <c r="AO40" s="13">
        <f aca="true" t="shared" si="19" ref="AO40:AO70">AQ40+AS40+AU40+AW40+AY40</f>
        <v>3867.9</v>
      </c>
      <c r="AP40" s="10">
        <f aca="true" t="shared" si="20" ref="AP40:AP70">AR40+AT40+AV40+AX40+AZ40</f>
        <v>3867.9</v>
      </c>
      <c r="AQ40" s="10">
        <v>481.48</v>
      </c>
      <c r="AR40" s="10">
        <v>481.48</v>
      </c>
      <c r="AS40" s="10">
        <v>3386.42</v>
      </c>
      <c r="AT40" s="10">
        <v>3386.42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4">
        <v>0</v>
      </c>
      <c r="BA40" s="25"/>
      <c r="BB40" s="25"/>
    </row>
    <row r="41" spans="1:54" ht="12">
      <c r="A41" s="53">
        <f aca="true" t="shared" si="21" ref="A41:A70">A40+1</f>
        <v>34</v>
      </c>
      <c r="B41" s="53" t="s">
        <v>27</v>
      </c>
      <c r="C41" s="22" t="s">
        <v>83</v>
      </c>
      <c r="D41" s="13">
        <v>394948.01</v>
      </c>
      <c r="E41" s="10">
        <v>84541.2</v>
      </c>
      <c r="F41" s="10">
        <f t="shared" si="12"/>
        <v>310406.81</v>
      </c>
      <c r="G41" s="10"/>
      <c r="H41" s="10">
        <v>5347.93</v>
      </c>
      <c r="I41" s="10">
        <f t="shared" si="13"/>
        <v>-5347.93</v>
      </c>
      <c r="J41" s="34">
        <v>993493.49</v>
      </c>
      <c r="K41" s="10">
        <f t="shared" si="14"/>
        <v>2.76705491326978</v>
      </c>
      <c r="L41" s="10">
        <v>0</v>
      </c>
      <c r="M41" s="10">
        <f t="shared" si="11"/>
        <v>0</v>
      </c>
      <c r="N41" s="14">
        <f t="shared" si="15"/>
        <v>0</v>
      </c>
      <c r="O41" s="13">
        <v>35904364.79</v>
      </c>
      <c r="P41" s="10">
        <f t="shared" si="16"/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4">
        <v>0</v>
      </c>
      <c r="AC41" s="13">
        <f t="shared" si="17"/>
        <v>993493.49</v>
      </c>
      <c r="AD41" s="10">
        <f t="shared" si="18"/>
        <v>993493.49</v>
      </c>
      <c r="AE41" s="10">
        <v>417928.22</v>
      </c>
      <c r="AF41" s="10">
        <v>417928.22</v>
      </c>
      <c r="AG41" s="10">
        <v>194490.58</v>
      </c>
      <c r="AH41" s="10">
        <v>194490.58</v>
      </c>
      <c r="AI41" s="10">
        <v>0</v>
      </c>
      <c r="AJ41" s="10">
        <v>0</v>
      </c>
      <c r="AK41" s="10">
        <v>381074.69</v>
      </c>
      <c r="AL41" s="10">
        <v>381074.69</v>
      </c>
      <c r="AM41" s="10">
        <v>0</v>
      </c>
      <c r="AN41" s="14">
        <v>0</v>
      </c>
      <c r="AO41" s="13">
        <f t="shared" si="19"/>
        <v>84541.2</v>
      </c>
      <c r="AP41" s="10">
        <f t="shared" si="20"/>
        <v>84541.2</v>
      </c>
      <c r="AQ41" s="10">
        <v>5347.93</v>
      </c>
      <c r="AR41" s="10">
        <v>5347.93</v>
      </c>
      <c r="AS41" s="10">
        <v>55555.2</v>
      </c>
      <c r="AT41" s="10">
        <v>55555.2</v>
      </c>
      <c r="AU41" s="10">
        <v>0</v>
      </c>
      <c r="AV41" s="10">
        <v>0</v>
      </c>
      <c r="AW41" s="10">
        <v>23548.07</v>
      </c>
      <c r="AX41" s="10">
        <v>23548.07</v>
      </c>
      <c r="AY41" s="10">
        <v>90</v>
      </c>
      <c r="AZ41" s="14">
        <v>90</v>
      </c>
      <c r="BA41" s="25"/>
      <c r="BB41" s="25"/>
    </row>
    <row r="42" spans="1:54" ht="12">
      <c r="A42" s="53">
        <f t="shared" si="21"/>
        <v>35</v>
      </c>
      <c r="B42" s="53" t="s">
        <v>28</v>
      </c>
      <c r="C42" s="22" t="s">
        <v>85</v>
      </c>
      <c r="D42" s="28">
        <v>62107.72</v>
      </c>
      <c r="E42" s="29">
        <v>8218.6</v>
      </c>
      <c r="F42" s="29">
        <f t="shared" si="12"/>
        <v>53889.12</v>
      </c>
      <c r="G42" s="29"/>
      <c r="H42" s="29">
        <v>860.47</v>
      </c>
      <c r="I42" s="29">
        <f t="shared" si="13"/>
        <v>-860.47</v>
      </c>
      <c r="J42" s="35">
        <v>331000.95</v>
      </c>
      <c r="K42" s="29">
        <f t="shared" si="14"/>
        <v>5.64923370941807</v>
      </c>
      <c r="L42" s="29">
        <v>0</v>
      </c>
      <c r="M42" s="29">
        <f t="shared" si="11"/>
        <v>0</v>
      </c>
      <c r="N42" s="30">
        <f t="shared" si="15"/>
        <v>0</v>
      </c>
      <c r="O42" s="28">
        <v>5859218.56</v>
      </c>
      <c r="P42" s="29">
        <f t="shared" si="16"/>
        <v>0</v>
      </c>
      <c r="Q42" s="29">
        <v>0</v>
      </c>
      <c r="R42" s="29">
        <v>0</v>
      </c>
      <c r="S42" s="29">
        <v>0</v>
      </c>
      <c r="T42" s="10">
        <v>0</v>
      </c>
      <c r="U42" s="10">
        <v>0</v>
      </c>
      <c r="V42" s="10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30">
        <v>0</v>
      </c>
      <c r="AC42" s="28">
        <f t="shared" si="17"/>
        <v>331000.95</v>
      </c>
      <c r="AD42" s="29">
        <f t="shared" si="18"/>
        <v>331000.95</v>
      </c>
      <c r="AE42" s="29">
        <v>20378.91</v>
      </c>
      <c r="AF42" s="29">
        <v>20378.91</v>
      </c>
      <c r="AG42" s="29">
        <v>53682.73</v>
      </c>
      <c r="AH42" s="29">
        <v>53682.73</v>
      </c>
      <c r="AI42" s="29">
        <v>0</v>
      </c>
      <c r="AJ42" s="29">
        <v>0</v>
      </c>
      <c r="AK42" s="29">
        <v>256939.31</v>
      </c>
      <c r="AL42" s="29">
        <v>256939.31</v>
      </c>
      <c r="AM42" s="29">
        <v>0</v>
      </c>
      <c r="AN42" s="30">
        <v>0</v>
      </c>
      <c r="AO42" s="28">
        <f t="shared" si="19"/>
        <v>8218.6</v>
      </c>
      <c r="AP42" s="29">
        <f t="shared" si="20"/>
        <v>8218.6</v>
      </c>
      <c r="AQ42" s="29">
        <v>860.47</v>
      </c>
      <c r="AR42" s="29">
        <v>860.47</v>
      </c>
      <c r="AS42" s="29">
        <v>3954.23</v>
      </c>
      <c r="AT42" s="29">
        <v>3954.23</v>
      </c>
      <c r="AU42" s="29">
        <v>0</v>
      </c>
      <c r="AV42" s="29">
        <v>0</v>
      </c>
      <c r="AW42" s="29">
        <v>2843.9</v>
      </c>
      <c r="AX42" s="29">
        <v>2843.9</v>
      </c>
      <c r="AY42" s="29">
        <v>560</v>
      </c>
      <c r="AZ42" s="30">
        <v>560</v>
      </c>
      <c r="BA42" s="25"/>
      <c r="BB42" s="25"/>
    </row>
    <row r="43" spans="1:54" ht="12">
      <c r="A43" s="53">
        <f t="shared" si="21"/>
        <v>36</v>
      </c>
      <c r="B43" s="53" t="s">
        <v>29</v>
      </c>
      <c r="C43" s="22" t="s">
        <v>87</v>
      </c>
      <c r="D43" s="13">
        <v>85753.51</v>
      </c>
      <c r="E43" s="10">
        <v>6116.59</v>
      </c>
      <c r="F43" s="10">
        <f t="shared" si="12"/>
        <v>79636.92</v>
      </c>
      <c r="G43" s="10"/>
      <c r="H43" s="10">
        <v>1153.84</v>
      </c>
      <c r="I43" s="10">
        <f t="shared" si="13"/>
        <v>-1153.84</v>
      </c>
      <c r="J43" s="34">
        <v>371601.3</v>
      </c>
      <c r="K43" s="10">
        <f t="shared" si="14"/>
        <v>4.766702208917737</v>
      </c>
      <c r="L43" s="10">
        <v>0</v>
      </c>
      <c r="M43" s="10">
        <f t="shared" si="11"/>
        <v>0</v>
      </c>
      <c r="N43" s="14">
        <f t="shared" si="15"/>
        <v>0</v>
      </c>
      <c r="O43" s="13">
        <v>7795773.34</v>
      </c>
      <c r="P43" s="10">
        <f t="shared" si="16"/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4">
        <v>0</v>
      </c>
      <c r="AC43" s="13">
        <f t="shared" si="17"/>
        <v>371601.3</v>
      </c>
      <c r="AD43" s="10">
        <f t="shared" si="18"/>
        <v>371601.3</v>
      </c>
      <c r="AE43" s="10">
        <v>102807.6</v>
      </c>
      <c r="AF43" s="10">
        <v>102807.6</v>
      </c>
      <c r="AG43" s="10">
        <v>45260.9</v>
      </c>
      <c r="AH43" s="10">
        <v>45260.9</v>
      </c>
      <c r="AI43" s="10">
        <v>0</v>
      </c>
      <c r="AJ43" s="10">
        <v>0</v>
      </c>
      <c r="AK43" s="10">
        <v>223532.8</v>
      </c>
      <c r="AL43" s="10">
        <v>223532.8</v>
      </c>
      <c r="AM43" s="10">
        <v>0</v>
      </c>
      <c r="AN43" s="14">
        <v>0</v>
      </c>
      <c r="AO43" s="13">
        <f t="shared" si="19"/>
        <v>6116.59</v>
      </c>
      <c r="AP43" s="10">
        <f t="shared" si="20"/>
        <v>6116.59</v>
      </c>
      <c r="AQ43" s="10">
        <v>1153.84</v>
      </c>
      <c r="AR43" s="10">
        <v>1153.84</v>
      </c>
      <c r="AS43" s="10">
        <v>4384.15</v>
      </c>
      <c r="AT43" s="10">
        <v>4384.15</v>
      </c>
      <c r="AU43" s="10">
        <v>0</v>
      </c>
      <c r="AV43" s="10">
        <v>0</v>
      </c>
      <c r="AW43" s="10">
        <v>0</v>
      </c>
      <c r="AX43" s="10">
        <v>0</v>
      </c>
      <c r="AY43" s="10">
        <v>578.6</v>
      </c>
      <c r="AZ43" s="14">
        <v>578.6</v>
      </c>
      <c r="BA43" s="25"/>
      <c r="BB43" s="25"/>
    </row>
    <row r="44" spans="1:54" ht="12">
      <c r="A44" s="53">
        <f t="shared" si="21"/>
        <v>37</v>
      </c>
      <c r="B44" s="53" t="s">
        <v>30</v>
      </c>
      <c r="C44" s="22" t="s">
        <v>88</v>
      </c>
      <c r="D44" s="13">
        <v>397752.16</v>
      </c>
      <c r="E44" s="10">
        <v>33162.48</v>
      </c>
      <c r="F44" s="10">
        <f t="shared" si="12"/>
        <v>364589.68</v>
      </c>
      <c r="G44" s="10"/>
      <c r="H44" s="10">
        <v>5411.33</v>
      </c>
      <c r="I44" s="10">
        <f t="shared" si="13"/>
        <v>-5411.33</v>
      </c>
      <c r="J44" s="34">
        <v>568470.07</v>
      </c>
      <c r="K44" s="10">
        <f t="shared" si="14"/>
        <v>1.5721274155188085</v>
      </c>
      <c r="L44" s="10">
        <v>0</v>
      </c>
      <c r="M44" s="10">
        <f t="shared" si="11"/>
        <v>0</v>
      </c>
      <c r="N44" s="14">
        <f t="shared" si="15"/>
        <v>0</v>
      </c>
      <c r="O44" s="13">
        <v>36159287.37</v>
      </c>
      <c r="P44" s="10">
        <f t="shared" si="16"/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4">
        <v>0</v>
      </c>
      <c r="AC44" s="13">
        <f t="shared" si="17"/>
        <v>568470.07</v>
      </c>
      <c r="AD44" s="10">
        <f t="shared" si="18"/>
        <v>568470.07</v>
      </c>
      <c r="AE44" s="10">
        <v>91890.7</v>
      </c>
      <c r="AF44" s="10">
        <v>91890.7</v>
      </c>
      <c r="AG44" s="10">
        <v>446414.13</v>
      </c>
      <c r="AH44" s="10">
        <v>446414.13</v>
      </c>
      <c r="AI44" s="10">
        <v>16.76</v>
      </c>
      <c r="AJ44" s="10">
        <v>16.76</v>
      </c>
      <c r="AK44" s="10">
        <v>30148.48</v>
      </c>
      <c r="AL44" s="10">
        <v>30148.48</v>
      </c>
      <c r="AM44" s="10">
        <v>0</v>
      </c>
      <c r="AN44" s="14">
        <v>0</v>
      </c>
      <c r="AO44" s="13">
        <f t="shared" si="19"/>
        <v>33162.48</v>
      </c>
      <c r="AP44" s="10">
        <f t="shared" si="20"/>
        <v>33162.48</v>
      </c>
      <c r="AQ44" s="10">
        <v>5411.33</v>
      </c>
      <c r="AR44" s="10">
        <v>5411.33</v>
      </c>
      <c r="AS44" s="10">
        <v>9059.31</v>
      </c>
      <c r="AT44" s="10">
        <v>9059.31</v>
      </c>
      <c r="AU44" s="10">
        <v>0</v>
      </c>
      <c r="AV44" s="10">
        <v>0</v>
      </c>
      <c r="AW44" s="10">
        <v>17324.13</v>
      </c>
      <c r="AX44" s="10">
        <v>17324.13</v>
      </c>
      <c r="AY44" s="10">
        <v>1367.71</v>
      </c>
      <c r="AZ44" s="14">
        <v>1367.71</v>
      </c>
      <c r="BA44" s="25"/>
      <c r="BB44" s="25"/>
    </row>
    <row r="45" spans="1:54" ht="19.5">
      <c r="A45" s="53">
        <f t="shared" si="21"/>
        <v>38</v>
      </c>
      <c r="B45" s="53" t="s">
        <v>31</v>
      </c>
      <c r="C45" s="22" t="s">
        <v>89</v>
      </c>
      <c r="D45" s="13">
        <v>1807294.96</v>
      </c>
      <c r="E45" s="10">
        <v>97551.07</v>
      </c>
      <c r="F45" s="10">
        <f t="shared" si="12"/>
        <v>1709743.89</v>
      </c>
      <c r="G45" s="10"/>
      <c r="H45" s="10">
        <v>24239.42</v>
      </c>
      <c r="I45" s="10">
        <f t="shared" si="13"/>
        <v>-24239.42</v>
      </c>
      <c r="J45" s="34">
        <v>8948779.43</v>
      </c>
      <c r="K45" s="10">
        <f t="shared" si="14"/>
        <v>5.446624716229831</v>
      </c>
      <c r="L45" s="10">
        <v>0</v>
      </c>
      <c r="M45" s="10">
        <f t="shared" si="11"/>
        <v>0</v>
      </c>
      <c r="N45" s="14">
        <f t="shared" si="15"/>
        <v>0</v>
      </c>
      <c r="O45" s="13">
        <v>164299541.39</v>
      </c>
      <c r="P45" s="10">
        <f t="shared" si="16"/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4">
        <v>0</v>
      </c>
      <c r="AC45" s="13">
        <f t="shared" si="17"/>
        <v>8948779.43</v>
      </c>
      <c r="AD45" s="10">
        <f t="shared" si="18"/>
        <v>8948779.43</v>
      </c>
      <c r="AE45" s="10">
        <v>1039033.98</v>
      </c>
      <c r="AF45" s="10">
        <v>1039033.98</v>
      </c>
      <c r="AG45" s="10">
        <v>1239433.05</v>
      </c>
      <c r="AH45" s="10">
        <v>1239433.05</v>
      </c>
      <c r="AI45" s="10">
        <v>216986.31</v>
      </c>
      <c r="AJ45" s="10">
        <v>216986.31</v>
      </c>
      <c r="AK45" s="10">
        <v>6453326.09</v>
      </c>
      <c r="AL45" s="10">
        <v>6453326.09</v>
      </c>
      <c r="AM45" s="10">
        <v>0</v>
      </c>
      <c r="AN45" s="14">
        <v>0</v>
      </c>
      <c r="AO45" s="13">
        <f t="shared" si="19"/>
        <v>97551.07</v>
      </c>
      <c r="AP45" s="10">
        <f t="shared" si="20"/>
        <v>97551.07</v>
      </c>
      <c r="AQ45" s="10">
        <v>24239.42</v>
      </c>
      <c r="AR45" s="10">
        <v>24239.42</v>
      </c>
      <c r="AS45" s="10">
        <v>67549.52</v>
      </c>
      <c r="AT45" s="10">
        <v>67549.52</v>
      </c>
      <c r="AU45" s="10">
        <v>0</v>
      </c>
      <c r="AV45" s="10">
        <v>0</v>
      </c>
      <c r="AW45" s="10">
        <v>5741.13</v>
      </c>
      <c r="AX45" s="10">
        <v>5741.13</v>
      </c>
      <c r="AY45" s="10">
        <v>21</v>
      </c>
      <c r="AZ45" s="14">
        <v>21</v>
      </c>
      <c r="BA45" s="25"/>
      <c r="BB45" s="25"/>
    </row>
    <row r="46" spans="1:54" ht="12">
      <c r="A46" s="53">
        <f t="shared" si="21"/>
        <v>39</v>
      </c>
      <c r="B46" s="53" t="s">
        <v>32</v>
      </c>
      <c r="C46" s="22" t="s">
        <v>90</v>
      </c>
      <c r="D46" s="13">
        <v>196007.97</v>
      </c>
      <c r="E46" s="10">
        <v>31090.57</v>
      </c>
      <c r="F46" s="10">
        <f t="shared" si="12"/>
        <v>164917.4</v>
      </c>
      <c r="G46" s="10"/>
      <c r="H46" s="10">
        <v>2627.73</v>
      </c>
      <c r="I46" s="10">
        <f t="shared" si="13"/>
        <v>-2627.73</v>
      </c>
      <c r="J46" s="34">
        <v>955367.31</v>
      </c>
      <c r="K46" s="10">
        <f t="shared" si="14"/>
        <v>5.3615371773579765</v>
      </c>
      <c r="L46" s="10">
        <v>0</v>
      </c>
      <c r="M46" s="10">
        <f t="shared" si="11"/>
        <v>0</v>
      </c>
      <c r="N46" s="14">
        <f t="shared" si="15"/>
        <v>0</v>
      </c>
      <c r="O46" s="13">
        <v>17818906.75</v>
      </c>
      <c r="P46" s="10">
        <f t="shared" si="16"/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4">
        <v>0</v>
      </c>
      <c r="AC46" s="13">
        <f t="shared" si="17"/>
        <v>955367.3099999999</v>
      </c>
      <c r="AD46" s="10">
        <f t="shared" si="18"/>
        <v>955367.3099999999</v>
      </c>
      <c r="AE46" s="10">
        <v>460195.43</v>
      </c>
      <c r="AF46" s="10">
        <v>460195.43</v>
      </c>
      <c r="AG46" s="10">
        <v>192606.28</v>
      </c>
      <c r="AH46" s="10">
        <v>192606.28</v>
      </c>
      <c r="AI46" s="10">
        <v>27558.75</v>
      </c>
      <c r="AJ46" s="10">
        <v>27558.75</v>
      </c>
      <c r="AK46" s="10">
        <v>275006.85</v>
      </c>
      <c r="AL46" s="10">
        <v>275006.85</v>
      </c>
      <c r="AM46" s="10">
        <v>0</v>
      </c>
      <c r="AN46" s="14">
        <v>0</v>
      </c>
      <c r="AO46" s="13">
        <f t="shared" si="19"/>
        <v>31090.57</v>
      </c>
      <c r="AP46" s="10">
        <f t="shared" si="20"/>
        <v>31090.57</v>
      </c>
      <c r="AQ46" s="10">
        <v>2627.73</v>
      </c>
      <c r="AR46" s="10">
        <v>2627.73</v>
      </c>
      <c r="AS46" s="10">
        <v>19480.13</v>
      </c>
      <c r="AT46" s="10">
        <v>19480.13</v>
      </c>
      <c r="AU46" s="10">
        <v>0</v>
      </c>
      <c r="AV46" s="10">
        <v>0</v>
      </c>
      <c r="AW46" s="10">
        <v>8532.71</v>
      </c>
      <c r="AX46" s="10">
        <v>8532.71</v>
      </c>
      <c r="AY46" s="10">
        <v>450</v>
      </c>
      <c r="AZ46" s="14">
        <v>450</v>
      </c>
      <c r="BA46" s="25"/>
      <c r="BB46" s="25"/>
    </row>
    <row r="47" spans="1:54" ht="12">
      <c r="A47" s="53">
        <f t="shared" si="21"/>
        <v>40</v>
      </c>
      <c r="B47" s="53" t="s">
        <v>33</v>
      </c>
      <c r="C47" s="22" t="s">
        <v>91</v>
      </c>
      <c r="D47" s="28">
        <v>199482.54</v>
      </c>
      <c r="E47" s="29">
        <v>19741.92</v>
      </c>
      <c r="F47" s="29">
        <f t="shared" si="12"/>
        <v>179740.62</v>
      </c>
      <c r="G47" s="29"/>
      <c r="H47" s="29">
        <v>2701.43</v>
      </c>
      <c r="I47" s="29">
        <f t="shared" si="13"/>
        <v>-2701.43</v>
      </c>
      <c r="J47" s="35">
        <v>581516.19</v>
      </c>
      <c r="K47" s="29">
        <f t="shared" si="14"/>
        <v>3.206635639285887</v>
      </c>
      <c r="L47" s="29">
        <v>0</v>
      </c>
      <c r="M47" s="29">
        <f t="shared" si="11"/>
        <v>0</v>
      </c>
      <c r="N47" s="30">
        <f t="shared" si="15"/>
        <v>0</v>
      </c>
      <c r="O47" s="28">
        <v>18134775.99</v>
      </c>
      <c r="P47" s="29">
        <f t="shared" si="16"/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30">
        <v>0</v>
      </c>
      <c r="AC47" s="28">
        <f t="shared" si="17"/>
        <v>581516.19</v>
      </c>
      <c r="AD47" s="29">
        <f t="shared" si="18"/>
        <v>581516.19</v>
      </c>
      <c r="AE47" s="29">
        <v>-16084.2</v>
      </c>
      <c r="AF47" s="29">
        <v>-16084.2</v>
      </c>
      <c r="AG47" s="29">
        <v>237092.15</v>
      </c>
      <c r="AH47" s="29">
        <v>237092.15</v>
      </c>
      <c r="AI47" s="29">
        <v>105.95</v>
      </c>
      <c r="AJ47" s="29">
        <v>105.95</v>
      </c>
      <c r="AK47" s="29">
        <v>360402.29</v>
      </c>
      <c r="AL47" s="29">
        <v>360402.29</v>
      </c>
      <c r="AM47" s="29">
        <v>0</v>
      </c>
      <c r="AN47" s="30">
        <v>0</v>
      </c>
      <c r="AO47" s="28">
        <f t="shared" si="19"/>
        <v>19741.92</v>
      </c>
      <c r="AP47" s="29">
        <f t="shared" si="20"/>
        <v>19741.92</v>
      </c>
      <c r="AQ47" s="29">
        <v>2701.43</v>
      </c>
      <c r="AR47" s="29">
        <v>2701.43</v>
      </c>
      <c r="AS47" s="29">
        <v>8137.55</v>
      </c>
      <c r="AT47" s="29">
        <v>8137.55</v>
      </c>
      <c r="AU47" s="29">
        <v>0</v>
      </c>
      <c r="AV47" s="29">
        <v>0</v>
      </c>
      <c r="AW47" s="29">
        <v>8848.94</v>
      </c>
      <c r="AX47" s="29">
        <v>8848.94</v>
      </c>
      <c r="AY47" s="29">
        <v>54</v>
      </c>
      <c r="AZ47" s="30">
        <v>54</v>
      </c>
      <c r="BA47" s="25"/>
      <c r="BB47" s="25"/>
    </row>
    <row r="48" spans="1:54" ht="12">
      <c r="A48" s="53">
        <f t="shared" si="21"/>
        <v>41</v>
      </c>
      <c r="B48" s="53" t="s">
        <v>34</v>
      </c>
      <c r="C48" s="22" t="s">
        <v>92</v>
      </c>
      <c r="D48" s="13">
        <v>199093.14</v>
      </c>
      <c r="E48" s="10">
        <v>25210.79</v>
      </c>
      <c r="F48" s="10">
        <f t="shared" si="12"/>
        <v>173882.35</v>
      </c>
      <c r="G48" s="10"/>
      <c r="H48" s="10">
        <v>2707.13</v>
      </c>
      <c r="I48" s="10">
        <f t="shared" si="13"/>
        <v>-2707.13</v>
      </c>
      <c r="J48" s="34">
        <v>319821.14</v>
      </c>
      <c r="K48" s="10">
        <f t="shared" si="14"/>
        <v>1.7670284676879513</v>
      </c>
      <c r="L48" s="10">
        <v>0</v>
      </c>
      <c r="M48" s="10">
        <f t="shared" si="11"/>
        <v>0</v>
      </c>
      <c r="N48" s="14">
        <f t="shared" si="15"/>
        <v>0</v>
      </c>
      <c r="O48" s="13">
        <v>18099376.77</v>
      </c>
      <c r="P48" s="10">
        <f t="shared" si="16"/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4">
        <v>0</v>
      </c>
      <c r="AC48" s="13">
        <f t="shared" si="17"/>
        <v>319821.14</v>
      </c>
      <c r="AD48" s="10">
        <f t="shared" si="18"/>
        <v>319821.14</v>
      </c>
      <c r="AE48" s="10">
        <v>65681.2</v>
      </c>
      <c r="AF48" s="10">
        <v>65681.2</v>
      </c>
      <c r="AG48" s="10">
        <v>163666.94</v>
      </c>
      <c r="AH48" s="10">
        <v>163666.94</v>
      </c>
      <c r="AI48" s="10">
        <v>0</v>
      </c>
      <c r="AJ48" s="10">
        <v>0</v>
      </c>
      <c r="AK48" s="10">
        <v>90473</v>
      </c>
      <c r="AL48" s="10">
        <v>90473</v>
      </c>
      <c r="AM48" s="10">
        <v>0</v>
      </c>
      <c r="AN48" s="14">
        <v>0</v>
      </c>
      <c r="AO48" s="13">
        <f t="shared" si="19"/>
        <v>25210.79</v>
      </c>
      <c r="AP48" s="10">
        <f t="shared" si="20"/>
        <v>25210.79</v>
      </c>
      <c r="AQ48" s="10">
        <v>2707.13</v>
      </c>
      <c r="AR48" s="10">
        <v>2707.13</v>
      </c>
      <c r="AS48" s="10">
        <v>13990.15</v>
      </c>
      <c r="AT48" s="10">
        <v>13990.15</v>
      </c>
      <c r="AU48" s="10">
        <v>0</v>
      </c>
      <c r="AV48" s="10">
        <v>0</v>
      </c>
      <c r="AW48" s="10">
        <v>8423.51</v>
      </c>
      <c r="AX48" s="10">
        <v>8423.51</v>
      </c>
      <c r="AY48" s="10">
        <v>90</v>
      </c>
      <c r="AZ48" s="14">
        <v>90</v>
      </c>
      <c r="BA48" s="25"/>
      <c r="BB48" s="25"/>
    </row>
    <row r="49" spans="1:54" ht="12">
      <c r="A49" s="53">
        <f t="shared" si="21"/>
        <v>42</v>
      </c>
      <c r="B49" s="53" t="s">
        <v>35</v>
      </c>
      <c r="C49" s="22" t="s">
        <v>93</v>
      </c>
      <c r="D49" s="13">
        <v>88586.23</v>
      </c>
      <c r="E49" s="10">
        <v>7482.69</v>
      </c>
      <c r="F49" s="10">
        <f t="shared" si="12"/>
        <v>81103.54</v>
      </c>
      <c r="G49" s="10"/>
      <c r="H49" s="10">
        <v>1189.25</v>
      </c>
      <c r="I49" s="10">
        <f t="shared" si="13"/>
        <v>-1189.25</v>
      </c>
      <c r="J49" s="34">
        <v>399298.68</v>
      </c>
      <c r="K49" s="10">
        <f t="shared" si="14"/>
        <v>4.958203349974913</v>
      </c>
      <c r="L49" s="10">
        <v>0</v>
      </c>
      <c r="M49" s="10">
        <f t="shared" si="11"/>
        <v>0</v>
      </c>
      <c r="N49" s="14">
        <f t="shared" si="15"/>
        <v>0</v>
      </c>
      <c r="O49" s="13">
        <v>8053293.74</v>
      </c>
      <c r="P49" s="10">
        <f t="shared" si="16"/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4">
        <v>0</v>
      </c>
      <c r="AC49" s="13">
        <f t="shared" si="17"/>
        <v>399298.68000000005</v>
      </c>
      <c r="AD49" s="10">
        <f t="shared" si="18"/>
        <v>399298.68000000005</v>
      </c>
      <c r="AE49" s="10">
        <v>4504.43</v>
      </c>
      <c r="AF49" s="10">
        <v>4504.43</v>
      </c>
      <c r="AG49" s="10">
        <v>91862.54</v>
      </c>
      <c r="AH49" s="10">
        <v>91862.54</v>
      </c>
      <c r="AI49" s="10">
        <v>132.62</v>
      </c>
      <c r="AJ49" s="10">
        <v>132.62</v>
      </c>
      <c r="AK49" s="10">
        <v>302799.09</v>
      </c>
      <c r="AL49" s="10">
        <v>302799.09</v>
      </c>
      <c r="AM49" s="10">
        <v>0</v>
      </c>
      <c r="AN49" s="14">
        <v>0</v>
      </c>
      <c r="AO49" s="13">
        <f t="shared" si="19"/>
        <v>7482.6900000000005</v>
      </c>
      <c r="AP49" s="10">
        <f t="shared" si="20"/>
        <v>7482.6900000000005</v>
      </c>
      <c r="AQ49" s="10">
        <v>1189.25</v>
      </c>
      <c r="AR49" s="10">
        <v>1189.25</v>
      </c>
      <c r="AS49" s="10">
        <v>2166.15</v>
      </c>
      <c r="AT49" s="10">
        <v>2166.15</v>
      </c>
      <c r="AU49" s="10">
        <v>0</v>
      </c>
      <c r="AV49" s="10">
        <v>0</v>
      </c>
      <c r="AW49" s="10">
        <v>4097.29</v>
      </c>
      <c r="AX49" s="10">
        <v>4097.29</v>
      </c>
      <c r="AY49" s="10">
        <v>30</v>
      </c>
      <c r="AZ49" s="14">
        <v>30</v>
      </c>
      <c r="BA49" s="25"/>
      <c r="BB49" s="25"/>
    </row>
    <row r="50" spans="1:54" ht="19.5">
      <c r="A50" s="53">
        <f t="shared" si="21"/>
        <v>43</v>
      </c>
      <c r="B50" s="53" t="s">
        <v>161</v>
      </c>
      <c r="C50" s="22" t="s">
        <v>70</v>
      </c>
      <c r="D50" s="13">
        <v>98748.19</v>
      </c>
      <c r="E50" s="10">
        <v>14184.53</v>
      </c>
      <c r="F50" s="10">
        <f t="shared" si="12"/>
        <v>84563.66</v>
      </c>
      <c r="G50" s="10"/>
      <c r="H50" s="10">
        <v>1474.36</v>
      </c>
      <c r="I50" s="10">
        <f t="shared" si="13"/>
        <v>-1474.36</v>
      </c>
      <c r="J50" s="34">
        <v>227063.28</v>
      </c>
      <c r="K50" s="10">
        <f t="shared" si="14"/>
        <v>2.2994170847204805</v>
      </c>
      <c r="L50" s="10">
        <v>0</v>
      </c>
      <c r="M50" s="10">
        <f t="shared" si="11"/>
        <v>0</v>
      </c>
      <c r="N50" s="14">
        <f t="shared" si="15"/>
        <v>0</v>
      </c>
      <c r="O50" s="13">
        <v>9874819.21</v>
      </c>
      <c r="P50" s="10">
        <f t="shared" si="16"/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4">
        <v>0</v>
      </c>
      <c r="AC50" s="13">
        <f t="shared" si="17"/>
        <v>227063.28</v>
      </c>
      <c r="AD50" s="10">
        <f t="shared" si="18"/>
        <v>227063.28</v>
      </c>
      <c r="AE50" s="10">
        <v>65295.65</v>
      </c>
      <c r="AF50" s="10">
        <v>65295.65</v>
      </c>
      <c r="AG50" s="10">
        <v>68878.89</v>
      </c>
      <c r="AH50" s="10">
        <v>68878.89</v>
      </c>
      <c r="AI50" s="10">
        <v>4804.62</v>
      </c>
      <c r="AJ50" s="10">
        <v>4804.62</v>
      </c>
      <c r="AK50" s="10">
        <v>88084.12</v>
      </c>
      <c r="AL50" s="10">
        <v>88084.12</v>
      </c>
      <c r="AM50" s="10">
        <v>0</v>
      </c>
      <c r="AN50" s="14">
        <v>0</v>
      </c>
      <c r="AO50" s="13">
        <f t="shared" si="19"/>
        <v>14184.53</v>
      </c>
      <c r="AP50" s="10">
        <f t="shared" si="20"/>
        <v>14184.53</v>
      </c>
      <c r="AQ50" s="10">
        <v>1474.36</v>
      </c>
      <c r="AR50" s="10">
        <v>1474.36</v>
      </c>
      <c r="AS50" s="10">
        <v>7104.59</v>
      </c>
      <c r="AT50" s="10">
        <v>7104.59</v>
      </c>
      <c r="AU50" s="10">
        <v>0</v>
      </c>
      <c r="AV50" s="10">
        <v>0</v>
      </c>
      <c r="AW50" s="10">
        <v>5605.58</v>
      </c>
      <c r="AX50" s="10">
        <v>5605.58</v>
      </c>
      <c r="AY50" s="10">
        <v>0</v>
      </c>
      <c r="AZ50" s="14">
        <v>0</v>
      </c>
      <c r="BA50" s="25"/>
      <c r="BB50" s="25"/>
    </row>
    <row r="51" spans="1:54" ht="19.5">
      <c r="A51" s="53">
        <f t="shared" si="21"/>
        <v>44</v>
      </c>
      <c r="B51" s="53" t="s">
        <v>36</v>
      </c>
      <c r="C51" s="22" t="s">
        <v>94</v>
      </c>
      <c r="D51" s="28">
        <v>54666.16</v>
      </c>
      <c r="E51" s="29">
        <v>8702.06</v>
      </c>
      <c r="F51" s="29">
        <f t="shared" si="12"/>
        <v>45964.100000000006</v>
      </c>
      <c r="G51" s="29"/>
      <c r="H51" s="29">
        <v>737.88</v>
      </c>
      <c r="I51" s="29">
        <f t="shared" si="13"/>
        <v>-737.88</v>
      </c>
      <c r="J51" s="35">
        <v>178716.68</v>
      </c>
      <c r="K51" s="29">
        <f t="shared" si="14"/>
        <v>3.596161711820228</v>
      </c>
      <c r="L51" s="29">
        <v>0</v>
      </c>
      <c r="M51" s="29">
        <f t="shared" si="11"/>
        <v>0</v>
      </c>
      <c r="N51" s="30">
        <f t="shared" si="15"/>
        <v>0</v>
      </c>
      <c r="O51" s="28">
        <v>4969650.82</v>
      </c>
      <c r="P51" s="29">
        <f t="shared" si="16"/>
        <v>0</v>
      </c>
      <c r="Q51" s="29">
        <v>0</v>
      </c>
      <c r="R51" s="29">
        <v>0</v>
      </c>
      <c r="S51" s="29">
        <v>0</v>
      </c>
      <c r="T51" s="10">
        <v>0</v>
      </c>
      <c r="U51" s="10">
        <v>0</v>
      </c>
      <c r="V51" s="10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30">
        <v>0</v>
      </c>
      <c r="AC51" s="28">
        <f t="shared" si="17"/>
        <v>178716.68</v>
      </c>
      <c r="AD51" s="29">
        <f t="shared" si="18"/>
        <v>178716.68</v>
      </c>
      <c r="AE51" s="29">
        <v>65433.25</v>
      </c>
      <c r="AF51" s="29">
        <v>65433.25</v>
      </c>
      <c r="AG51" s="29">
        <v>28592.5</v>
      </c>
      <c r="AH51" s="29">
        <v>28592.5</v>
      </c>
      <c r="AI51" s="29">
        <v>0</v>
      </c>
      <c r="AJ51" s="29">
        <v>0</v>
      </c>
      <c r="AK51" s="29">
        <v>84690.93</v>
      </c>
      <c r="AL51" s="29">
        <v>84690.93</v>
      </c>
      <c r="AM51" s="29">
        <v>0</v>
      </c>
      <c r="AN51" s="30">
        <v>0</v>
      </c>
      <c r="AO51" s="28">
        <f t="shared" si="19"/>
        <v>8702.06</v>
      </c>
      <c r="AP51" s="29">
        <f t="shared" si="20"/>
        <v>8702.06</v>
      </c>
      <c r="AQ51" s="29">
        <v>737.88</v>
      </c>
      <c r="AR51" s="29">
        <v>737.88</v>
      </c>
      <c r="AS51" s="29">
        <v>5531.91</v>
      </c>
      <c r="AT51" s="29">
        <v>5531.91</v>
      </c>
      <c r="AU51" s="29">
        <v>0</v>
      </c>
      <c r="AV51" s="29">
        <v>0</v>
      </c>
      <c r="AW51" s="29">
        <v>2396.27</v>
      </c>
      <c r="AX51" s="29">
        <v>2396.27</v>
      </c>
      <c r="AY51" s="29">
        <v>36</v>
      </c>
      <c r="AZ51" s="30">
        <v>36</v>
      </c>
      <c r="BA51" s="25"/>
      <c r="BB51" s="25"/>
    </row>
    <row r="52" spans="1:54" ht="12">
      <c r="A52" s="53">
        <f t="shared" si="21"/>
        <v>45</v>
      </c>
      <c r="B52" s="53" t="s">
        <v>37</v>
      </c>
      <c r="C52" s="22" t="s">
        <v>95</v>
      </c>
      <c r="D52" s="13">
        <v>1548.45</v>
      </c>
      <c r="E52" s="10">
        <v>169.24</v>
      </c>
      <c r="F52" s="10">
        <f t="shared" si="12"/>
        <v>1379.21</v>
      </c>
      <c r="G52" s="10"/>
      <c r="H52" s="10">
        <v>21.1</v>
      </c>
      <c r="I52" s="10">
        <f t="shared" si="13"/>
        <v>-21.1</v>
      </c>
      <c r="J52" s="34">
        <v>1493.98</v>
      </c>
      <c r="K52" s="10">
        <f t="shared" si="14"/>
        <v>1.061305340639531</v>
      </c>
      <c r="L52" s="10">
        <v>0</v>
      </c>
      <c r="M52" s="10">
        <f t="shared" si="11"/>
        <v>0</v>
      </c>
      <c r="N52" s="14">
        <f t="shared" si="15"/>
        <v>0</v>
      </c>
      <c r="O52" s="13">
        <v>140768.16</v>
      </c>
      <c r="P52" s="10">
        <f t="shared" si="16"/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4">
        <v>0</v>
      </c>
      <c r="AC52" s="13">
        <f t="shared" si="17"/>
        <v>1493.98</v>
      </c>
      <c r="AD52" s="10">
        <f t="shared" si="18"/>
        <v>1493.98</v>
      </c>
      <c r="AE52" s="10">
        <v>0</v>
      </c>
      <c r="AF52" s="10">
        <v>0</v>
      </c>
      <c r="AG52" s="10">
        <v>1874.57</v>
      </c>
      <c r="AH52" s="10">
        <v>1874.57</v>
      </c>
      <c r="AI52" s="10">
        <v>0</v>
      </c>
      <c r="AJ52" s="10">
        <v>0</v>
      </c>
      <c r="AK52" s="10">
        <v>-380.59</v>
      </c>
      <c r="AL52" s="10">
        <v>-380.59</v>
      </c>
      <c r="AM52" s="10">
        <v>0</v>
      </c>
      <c r="AN52" s="14">
        <v>0</v>
      </c>
      <c r="AO52" s="13">
        <f t="shared" si="19"/>
        <v>169.24</v>
      </c>
      <c r="AP52" s="10">
        <f t="shared" si="20"/>
        <v>169.24</v>
      </c>
      <c r="AQ52" s="10">
        <v>21.1</v>
      </c>
      <c r="AR52" s="10">
        <v>21.1</v>
      </c>
      <c r="AS52" s="10">
        <v>0</v>
      </c>
      <c r="AT52" s="10">
        <v>0</v>
      </c>
      <c r="AU52" s="10">
        <v>0</v>
      </c>
      <c r="AV52" s="10">
        <v>0</v>
      </c>
      <c r="AW52" s="10">
        <v>68.14</v>
      </c>
      <c r="AX52" s="10">
        <v>68.14</v>
      </c>
      <c r="AY52" s="10">
        <v>80</v>
      </c>
      <c r="AZ52" s="14">
        <v>80</v>
      </c>
      <c r="BA52" s="25"/>
      <c r="BB52" s="25"/>
    </row>
    <row r="53" spans="1:54" ht="12">
      <c r="A53" s="53">
        <f t="shared" si="21"/>
        <v>46</v>
      </c>
      <c r="B53" s="53" t="s">
        <v>38</v>
      </c>
      <c r="C53" s="22" t="s">
        <v>96</v>
      </c>
      <c r="D53" s="28">
        <v>80733.84</v>
      </c>
      <c r="E53" s="29">
        <v>42273.04</v>
      </c>
      <c r="F53" s="29">
        <f t="shared" si="12"/>
        <v>38460.799999999996</v>
      </c>
      <c r="G53" s="29"/>
      <c r="H53" s="29">
        <v>1081.35</v>
      </c>
      <c r="I53" s="29">
        <f t="shared" si="13"/>
        <v>-1081.35</v>
      </c>
      <c r="J53" s="35">
        <v>368765.81</v>
      </c>
      <c r="K53" s="29">
        <f t="shared" si="14"/>
        <v>5.02444089155138</v>
      </c>
      <c r="L53" s="29">
        <v>0</v>
      </c>
      <c r="M53" s="29">
        <f t="shared" si="11"/>
        <v>0</v>
      </c>
      <c r="N53" s="30">
        <f t="shared" si="15"/>
        <v>0</v>
      </c>
      <c r="O53" s="28">
        <v>7339439.71</v>
      </c>
      <c r="P53" s="29">
        <f t="shared" si="16"/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30">
        <v>0</v>
      </c>
      <c r="AC53" s="28">
        <f t="shared" si="17"/>
        <v>368765.81</v>
      </c>
      <c r="AD53" s="29">
        <f t="shared" si="18"/>
        <v>368765.81</v>
      </c>
      <c r="AE53" s="29">
        <v>168243.12</v>
      </c>
      <c r="AF53" s="29">
        <v>168243.12</v>
      </c>
      <c r="AG53" s="29">
        <v>57579.72</v>
      </c>
      <c r="AH53" s="29">
        <v>57579.72</v>
      </c>
      <c r="AI53" s="29">
        <v>120.69</v>
      </c>
      <c r="AJ53" s="29">
        <v>120.69</v>
      </c>
      <c r="AK53" s="29">
        <v>142822.28</v>
      </c>
      <c r="AL53" s="29">
        <v>142822.28</v>
      </c>
      <c r="AM53" s="29">
        <v>0</v>
      </c>
      <c r="AN53" s="30">
        <v>0</v>
      </c>
      <c r="AO53" s="28">
        <f t="shared" si="19"/>
        <v>42273.04</v>
      </c>
      <c r="AP53" s="29">
        <f t="shared" si="20"/>
        <v>42273.04</v>
      </c>
      <c r="AQ53" s="29">
        <v>1081.35</v>
      </c>
      <c r="AR53" s="29">
        <v>1081.35</v>
      </c>
      <c r="AS53" s="29">
        <v>4175.37</v>
      </c>
      <c r="AT53" s="29">
        <v>4175.37</v>
      </c>
      <c r="AU53" s="29">
        <v>33390.72</v>
      </c>
      <c r="AV53" s="29">
        <v>33390.72</v>
      </c>
      <c r="AW53" s="29">
        <v>3589.6</v>
      </c>
      <c r="AX53" s="29">
        <v>3589.6</v>
      </c>
      <c r="AY53" s="29">
        <v>36</v>
      </c>
      <c r="AZ53" s="30">
        <v>36</v>
      </c>
      <c r="BA53" s="25"/>
      <c r="BB53" s="25"/>
    </row>
    <row r="54" spans="1:54" ht="12">
      <c r="A54" s="53">
        <f t="shared" si="21"/>
        <v>47</v>
      </c>
      <c r="B54" s="53" t="s">
        <v>39</v>
      </c>
      <c r="C54" s="22" t="s">
        <v>97</v>
      </c>
      <c r="D54" s="13">
        <v>255314.66</v>
      </c>
      <c r="E54" s="10">
        <v>226727.56</v>
      </c>
      <c r="F54" s="10">
        <f t="shared" si="12"/>
        <v>28587.100000000006</v>
      </c>
      <c r="G54" s="10"/>
      <c r="H54" s="10">
        <v>3435.18</v>
      </c>
      <c r="I54" s="10">
        <f t="shared" si="13"/>
        <v>-3435.18</v>
      </c>
      <c r="J54" s="34">
        <v>875654.24</v>
      </c>
      <c r="K54" s="10">
        <f t="shared" si="14"/>
        <v>3.7726766686414788</v>
      </c>
      <c r="L54" s="10">
        <v>0</v>
      </c>
      <c r="M54" s="10">
        <f t="shared" si="11"/>
        <v>0</v>
      </c>
      <c r="N54" s="14">
        <f t="shared" si="15"/>
        <v>0</v>
      </c>
      <c r="O54" s="13">
        <v>23210423.71</v>
      </c>
      <c r="P54" s="10">
        <f t="shared" si="16"/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4">
        <v>0</v>
      </c>
      <c r="AC54" s="13">
        <f t="shared" si="17"/>
        <v>875654.24</v>
      </c>
      <c r="AD54" s="10">
        <f t="shared" si="18"/>
        <v>875654.24</v>
      </c>
      <c r="AE54" s="10">
        <v>198319.74</v>
      </c>
      <c r="AF54" s="10">
        <v>198319.74</v>
      </c>
      <c r="AG54" s="10">
        <v>155843.36</v>
      </c>
      <c r="AH54" s="10">
        <v>155843.36</v>
      </c>
      <c r="AI54" s="10">
        <v>0</v>
      </c>
      <c r="AJ54" s="10">
        <v>0</v>
      </c>
      <c r="AK54" s="10">
        <v>521491.14</v>
      </c>
      <c r="AL54" s="10">
        <v>521491.14</v>
      </c>
      <c r="AM54" s="10">
        <v>0</v>
      </c>
      <c r="AN54" s="14">
        <v>0</v>
      </c>
      <c r="AO54" s="13">
        <f t="shared" si="19"/>
        <v>226727.56</v>
      </c>
      <c r="AP54" s="10">
        <f t="shared" si="20"/>
        <v>226727.56</v>
      </c>
      <c r="AQ54" s="10">
        <v>3435.18</v>
      </c>
      <c r="AR54" s="10">
        <v>3435.18</v>
      </c>
      <c r="AS54" s="10">
        <v>1941.14</v>
      </c>
      <c r="AT54" s="10">
        <v>1941.14</v>
      </c>
      <c r="AU54" s="10">
        <v>0</v>
      </c>
      <c r="AV54" s="10">
        <v>0</v>
      </c>
      <c r="AW54" s="10">
        <v>221351.24</v>
      </c>
      <c r="AX54" s="10">
        <v>221351.24</v>
      </c>
      <c r="AY54" s="10">
        <v>0</v>
      </c>
      <c r="AZ54" s="14">
        <v>0</v>
      </c>
      <c r="BA54" s="25"/>
      <c r="BB54" s="25"/>
    </row>
    <row r="55" spans="1:54" ht="12">
      <c r="A55" s="53">
        <f t="shared" si="21"/>
        <v>48</v>
      </c>
      <c r="B55" s="53" t="s">
        <v>40</v>
      </c>
      <c r="C55" s="22" t="s">
        <v>98</v>
      </c>
      <c r="D55" s="13">
        <v>1047552.31</v>
      </c>
      <c r="E55" s="10">
        <v>58923.77</v>
      </c>
      <c r="F55" s="10">
        <f t="shared" si="12"/>
        <v>988628.54</v>
      </c>
      <c r="G55" s="10"/>
      <c r="H55" s="10">
        <v>15450.99</v>
      </c>
      <c r="I55" s="10">
        <f t="shared" si="13"/>
        <v>-15450.99</v>
      </c>
      <c r="J55" s="34">
        <v>5641132.02</v>
      </c>
      <c r="K55" s="10">
        <f t="shared" si="14"/>
        <v>5.385059957969793</v>
      </c>
      <c r="L55" s="10">
        <v>0</v>
      </c>
      <c r="M55" s="10">
        <f t="shared" si="11"/>
        <v>0</v>
      </c>
      <c r="N55" s="14">
        <f t="shared" si="15"/>
        <v>0</v>
      </c>
      <c r="O55" s="13">
        <v>104755231.4</v>
      </c>
      <c r="P55" s="10">
        <f t="shared" si="16"/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4">
        <v>0</v>
      </c>
      <c r="AC55" s="13">
        <f t="shared" si="17"/>
        <v>5641132.02</v>
      </c>
      <c r="AD55" s="10">
        <f t="shared" si="18"/>
        <v>5641132.02</v>
      </c>
      <c r="AE55" s="10">
        <v>3116860.71</v>
      </c>
      <c r="AF55" s="10">
        <v>3116860.71</v>
      </c>
      <c r="AG55" s="10">
        <v>1340778.62</v>
      </c>
      <c r="AH55" s="10">
        <v>1340778.62</v>
      </c>
      <c r="AI55" s="10">
        <v>357.27</v>
      </c>
      <c r="AJ55" s="10">
        <v>357.27</v>
      </c>
      <c r="AK55" s="10">
        <v>1183135.42</v>
      </c>
      <c r="AL55" s="10">
        <v>1183135.42</v>
      </c>
      <c r="AM55" s="10">
        <v>0</v>
      </c>
      <c r="AN55" s="14">
        <v>0</v>
      </c>
      <c r="AO55" s="13">
        <f t="shared" si="19"/>
        <v>58923.77</v>
      </c>
      <c r="AP55" s="10">
        <f t="shared" si="20"/>
        <v>58923.77</v>
      </c>
      <c r="AQ55" s="10">
        <v>15450.99</v>
      </c>
      <c r="AR55" s="10">
        <v>15450.99</v>
      </c>
      <c r="AS55" s="10">
        <v>43269.57</v>
      </c>
      <c r="AT55" s="10">
        <v>43269.57</v>
      </c>
      <c r="AU55" s="10">
        <v>0</v>
      </c>
      <c r="AV55" s="10">
        <v>0</v>
      </c>
      <c r="AW55" s="10">
        <v>143.21</v>
      </c>
      <c r="AX55" s="10">
        <v>143.21</v>
      </c>
      <c r="AY55" s="10">
        <v>60</v>
      </c>
      <c r="AZ55" s="14">
        <v>60</v>
      </c>
      <c r="BA55" s="25"/>
      <c r="BB55" s="25"/>
    </row>
    <row r="56" spans="1:54" ht="19.5">
      <c r="A56" s="53">
        <f t="shared" si="21"/>
        <v>49</v>
      </c>
      <c r="B56" s="53" t="s">
        <v>41</v>
      </c>
      <c r="C56" s="22" t="s">
        <v>99</v>
      </c>
      <c r="D56" s="13">
        <v>6891813.83</v>
      </c>
      <c r="E56" s="10">
        <v>853124.45</v>
      </c>
      <c r="F56" s="10">
        <f t="shared" si="12"/>
        <v>6038689.38</v>
      </c>
      <c r="G56" s="10"/>
      <c r="H56" s="10">
        <v>92568.16</v>
      </c>
      <c r="I56" s="10">
        <f t="shared" si="13"/>
        <v>-92568.16</v>
      </c>
      <c r="J56" s="34">
        <v>32624731.3</v>
      </c>
      <c r="K56" s="10">
        <f t="shared" si="14"/>
        <v>5.207221974575958</v>
      </c>
      <c r="L56" s="10">
        <v>0</v>
      </c>
      <c r="M56" s="10">
        <f t="shared" si="11"/>
        <v>0</v>
      </c>
      <c r="N56" s="14">
        <f t="shared" si="15"/>
        <v>0</v>
      </c>
      <c r="O56" s="13">
        <v>626528530.17</v>
      </c>
      <c r="P56" s="10">
        <f t="shared" si="16"/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4">
        <v>0</v>
      </c>
      <c r="AC56" s="13">
        <f t="shared" si="17"/>
        <v>32624731.300000004</v>
      </c>
      <c r="AD56" s="10">
        <f t="shared" si="18"/>
        <v>32624731.300000004</v>
      </c>
      <c r="AE56" s="10">
        <v>10810897.14</v>
      </c>
      <c r="AF56" s="10">
        <v>10810897.14</v>
      </c>
      <c r="AG56" s="10">
        <v>3107611.62</v>
      </c>
      <c r="AH56" s="10">
        <v>3107611.62</v>
      </c>
      <c r="AI56" s="10">
        <v>2565230.55</v>
      </c>
      <c r="AJ56" s="10">
        <v>2565230.55</v>
      </c>
      <c r="AK56" s="10">
        <v>16140991.99</v>
      </c>
      <c r="AL56" s="10">
        <v>16140991.99</v>
      </c>
      <c r="AM56" s="10">
        <v>0</v>
      </c>
      <c r="AN56" s="14">
        <v>0</v>
      </c>
      <c r="AO56" s="13">
        <f t="shared" si="19"/>
        <v>853124.45</v>
      </c>
      <c r="AP56" s="10">
        <f t="shared" si="20"/>
        <v>853124.45</v>
      </c>
      <c r="AQ56" s="10">
        <v>92568.16</v>
      </c>
      <c r="AR56" s="10">
        <v>92568.16</v>
      </c>
      <c r="AS56" s="10">
        <v>458540.48</v>
      </c>
      <c r="AT56" s="10">
        <v>458540.48</v>
      </c>
      <c r="AU56" s="10">
        <v>0</v>
      </c>
      <c r="AV56" s="10">
        <v>0</v>
      </c>
      <c r="AW56" s="10">
        <v>301624.49</v>
      </c>
      <c r="AX56" s="10">
        <v>301624.49</v>
      </c>
      <c r="AY56" s="10">
        <v>391.32</v>
      </c>
      <c r="AZ56" s="14">
        <v>391.32</v>
      </c>
      <c r="BA56" s="25"/>
      <c r="BB56" s="25"/>
    </row>
    <row r="57" spans="1:54" ht="12">
      <c r="A57" s="53">
        <f t="shared" si="21"/>
        <v>50</v>
      </c>
      <c r="B57" s="53" t="s">
        <v>43</v>
      </c>
      <c r="C57" s="22" t="s">
        <v>101</v>
      </c>
      <c r="D57" s="13">
        <v>81837.04</v>
      </c>
      <c r="E57" s="10">
        <v>9434.94</v>
      </c>
      <c r="F57" s="10">
        <f t="shared" si="12"/>
        <v>72402.09999999999</v>
      </c>
      <c r="G57" s="10"/>
      <c r="H57" s="10">
        <v>1108.81</v>
      </c>
      <c r="I57" s="10">
        <f t="shared" si="13"/>
        <v>-1108.81</v>
      </c>
      <c r="J57" s="34">
        <v>205507.88</v>
      </c>
      <c r="K57" s="10">
        <f t="shared" si="14"/>
        <v>2.762302572884568</v>
      </c>
      <c r="L57" s="10">
        <v>0</v>
      </c>
      <c r="M57" s="10">
        <f t="shared" si="11"/>
        <v>0</v>
      </c>
      <c r="N57" s="14">
        <f t="shared" si="15"/>
        <v>0</v>
      </c>
      <c r="O57" s="13">
        <v>7439730.97</v>
      </c>
      <c r="P57" s="10">
        <f t="shared" si="16"/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4">
        <v>0</v>
      </c>
      <c r="AC57" s="13">
        <f t="shared" si="17"/>
        <v>205507.88</v>
      </c>
      <c r="AD57" s="10">
        <f t="shared" si="18"/>
        <v>205507.88</v>
      </c>
      <c r="AE57" s="10">
        <v>52351.36</v>
      </c>
      <c r="AF57" s="10">
        <v>52351.36</v>
      </c>
      <c r="AG57" s="10">
        <v>93767.92</v>
      </c>
      <c r="AH57" s="10">
        <v>93767.92</v>
      </c>
      <c r="AI57" s="10">
        <v>0</v>
      </c>
      <c r="AJ57" s="10">
        <v>0</v>
      </c>
      <c r="AK57" s="10">
        <v>59388.6</v>
      </c>
      <c r="AL57" s="10">
        <v>59388.6</v>
      </c>
      <c r="AM57" s="10">
        <v>0</v>
      </c>
      <c r="AN57" s="14">
        <v>0</v>
      </c>
      <c r="AO57" s="13">
        <f t="shared" si="19"/>
        <v>9434.94</v>
      </c>
      <c r="AP57" s="10">
        <f t="shared" si="20"/>
        <v>9434.94</v>
      </c>
      <c r="AQ57" s="10">
        <v>1108.81</v>
      </c>
      <c r="AR57" s="10">
        <v>1108.81</v>
      </c>
      <c r="AS57" s="10">
        <v>4398.56</v>
      </c>
      <c r="AT57" s="10">
        <v>4398.56</v>
      </c>
      <c r="AU57" s="10">
        <v>0</v>
      </c>
      <c r="AV57" s="10">
        <v>0</v>
      </c>
      <c r="AW57" s="10">
        <v>3546.25</v>
      </c>
      <c r="AX57" s="10">
        <v>3546.25</v>
      </c>
      <c r="AY57" s="10">
        <v>381.32</v>
      </c>
      <c r="AZ57" s="14">
        <v>381.32</v>
      </c>
      <c r="BA57" s="25"/>
      <c r="BB57" s="25"/>
    </row>
    <row r="58" spans="1:54" ht="12">
      <c r="A58" s="53">
        <f t="shared" si="21"/>
        <v>51</v>
      </c>
      <c r="B58" s="53" t="s">
        <v>42</v>
      </c>
      <c r="C58" s="22" t="s">
        <v>100</v>
      </c>
      <c r="D58" s="28">
        <v>11593.32</v>
      </c>
      <c r="E58" s="29">
        <v>1131.68</v>
      </c>
      <c r="F58" s="29">
        <f t="shared" si="12"/>
        <v>10461.64</v>
      </c>
      <c r="G58" s="29"/>
      <c r="H58" s="29">
        <v>172.36</v>
      </c>
      <c r="I58" s="29">
        <f t="shared" si="13"/>
        <v>-172.36</v>
      </c>
      <c r="J58" s="35">
        <v>43576.9</v>
      </c>
      <c r="K58" s="29">
        <f t="shared" si="14"/>
        <v>3.75879418137291</v>
      </c>
      <c r="L58" s="29">
        <v>0</v>
      </c>
      <c r="M58" s="29">
        <f t="shared" si="11"/>
        <v>0</v>
      </c>
      <c r="N58" s="30">
        <f t="shared" si="15"/>
        <v>0</v>
      </c>
      <c r="O58" s="28">
        <v>1159331.9</v>
      </c>
      <c r="P58" s="29">
        <f t="shared" si="16"/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30">
        <v>0</v>
      </c>
      <c r="AC58" s="28">
        <f t="shared" si="17"/>
        <v>43576.899999999994</v>
      </c>
      <c r="AD58" s="29">
        <f t="shared" si="18"/>
        <v>43576.899999999994</v>
      </c>
      <c r="AE58" s="29">
        <v>12461.39</v>
      </c>
      <c r="AF58" s="29">
        <v>12461.39</v>
      </c>
      <c r="AG58" s="29">
        <v>6065.13</v>
      </c>
      <c r="AH58" s="29">
        <v>6065.13</v>
      </c>
      <c r="AI58" s="29">
        <v>3281.26</v>
      </c>
      <c r="AJ58" s="29">
        <v>3281.26</v>
      </c>
      <c r="AK58" s="29">
        <v>21769.12</v>
      </c>
      <c r="AL58" s="29">
        <v>21769.12</v>
      </c>
      <c r="AM58" s="29">
        <v>0</v>
      </c>
      <c r="AN58" s="30">
        <v>0</v>
      </c>
      <c r="AO58" s="28">
        <f t="shared" si="19"/>
        <v>1131.68</v>
      </c>
      <c r="AP58" s="29">
        <f t="shared" si="20"/>
        <v>1131.68</v>
      </c>
      <c r="AQ58" s="29">
        <v>172.36</v>
      </c>
      <c r="AR58" s="29">
        <v>172.36</v>
      </c>
      <c r="AS58" s="29">
        <v>75.11</v>
      </c>
      <c r="AT58" s="29">
        <v>75.11</v>
      </c>
      <c r="AU58" s="29">
        <v>0</v>
      </c>
      <c r="AV58" s="29">
        <v>0</v>
      </c>
      <c r="AW58" s="29">
        <v>558.21</v>
      </c>
      <c r="AX58" s="29">
        <v>558.21</v>
      </c>
      <c r="AY58" s="29">
        <v>326</v>
      </c>
      <c r="AZ58" s="30">
        <v>326</v>
      </c>
      <c r="BA58" s="25"/>
      <c r="BB58" s="25"/>
    </row>
    <row r="59" spans="1:54" ht="12">
      <c r="A59" s="53">
        <f t="shared" si="21"/>
        <v>52</v>
      </c>
      <c r="B59" s="53" t="s">
        <v>169</v>
      </c>
      <c r="C59" s="22" t="s">
        <v>86</v>
      </c>
      <c r="D59" s="28">
        <v>2743540.1</v>
      </c>
      <c r="E59" s="29">
        <v>525272.44</v>
      </c>
      <c r="F59" s="29">
        <f t="shared" si="12"/>
        <v>2218267.66</v>
      </c>
      <c r="G59" s="29"/>
      <c r="H59" s="29">
        <v>41047.61</v>
      </c>
      <c r="I59" s="29">
        <f t="shared" si="13"/>
        <v>-41047.61</v>
      </c>
      <c r="J59" s="35">
        <v>6084350.44</v>
      </c>
      <c r="K59" s="29">
        <f t="shared" si="14"/>
        <v>2.217700571763927</v>
      </c>
      <c r="L59" s="29">
        <v>0</v>
      </c>
      <c r="M59" s="29">
        <f t="shared" si="11"/>
        <v>0</v>
      </c>
      <c r="N59" s="30">
        <f t="shared" si="15"/>
        <v>0</v>
      </c>
      <c r="O59" s="28">
        <v>274354009.62</v>
      </c>
      <c r="P59" s="29">
        <f t="shared" si="16"/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30">
        <v>0</v>
      </c>
      <c r="AC59" s="28">
        <f t="shared" si="17"/>
        <v>6084350.4399999995</v>
      </c>
      <c r="AD59" s="29">
        <f t="shared" si="18"/>
        <v>6084350.4399999995</v>
      </c>
      <c r="AE59" s="29">
        <v>107884.3</v>
      </c>
      <c r="AF59" s="29">
        <v>107884.3</v>
      </c>
      <c r="AG59" s="29">
        <v>2846248.73</v>
      </c>
      <c r="AH59" s="29">
        <v>2846248.73</v>
      </c>
      <c r="AI59" s="29">
        <v>769057.05</v>
      </c>
      <c r="AJ59" s="29">
        <v>769057.05</v>
      </c>
      <c r="AK59" s="29">
        <v>2361160.36</v>
      </c>
      <c r="AL59" s="29">
        <v>2361160.36</v>
      </c>
      <c r="AM59" s="29">
        <v>0</v>
      </c>
      <c r="AN59" s="30">
        <v>0</v>
      </c>
      <c r="AO59" s="28">
        <f t="shared" si="19"/>
        <v>525272.44</v>
      </c>
      <c r="AP59" s="29">
        <f t="shared" si="20"/>
        <v>525272.44</v>
      </c>
      <c r="AQ59" s="29">
        <v>41047.61</v>
      </c>
      <c r="AR59" s="29">
        <v>41047.61</v>
      </c>
      <c r="AS59" s="29">
        <v>348532.69</v>
      </c>
      <c r="AT59" s="29">
        <v>348532.69</v>
      </c>
      <c r="AU59" s="29">
        <v>0</v>
      </c>
      <c r="AV59" s="29">
        <v>0</v>
      </c>
      <c r="AW59" s="29">
        <v>135612.94</v>
      </c>
      <c r="AX59" s="29">
        <v>135612.94</v>
      </c>
      <c r="AY59" s="29">
        <v>79.2</v>
      </c>
      <c r="AZ59" s="30">
        <v>79.2</v>
      </c>
      <c r="BA59" s="25"/>
      <c r="BB59" s="25"/>
    </row>
    <row r="60" spans="1:54" ht="12">
      <c r="A60" s="53">
        <f t="shared" si="21"/>
        <v>53</v>
      </c>
      <c r="B60" s="53" t="s">
        <v>44</v>
      </c>
      <c r="C60" s="22" t="s">
        <v>105</v>
      </c>
      <c r="D60" s="13">
        <v>3166082.23</v>
      </c>
      <c r="E60" s="10">
        <v>273027.54</v>
      </c>
      <c r="F60" s="10">
        <f t="shared" si="12"/>
        <v>2893054.69</v>
      </c>
      <c r="G60" s="10"/>
      <c r="H60" s="10">
        <v>42888.75</v>
      </c>
      <c r="I60" s="10">
        <f t="shared" si="13"/>
        <v>-42888.75</v>
      </c>
      <c r="J60" s="34">
        <v>6926273.09</v>
      </c>
      <c r="K60" s="10">
        <f t="shared" si="14"/>
        <v>2.406412669055282</v>
      </c>
      <c r="L60" s="10">
        <v>0</v>
      </c>
      <c r="M60" s="10">
        <f t="shared" si="11"/>
        <v>0</v>
      </c>
      <c r="N60" s="14">
        <f t="shared" si="15"/>
        <v>0</v>
      </c>
      <c r="O60" s="13">
        <v>287825657.63</v>
      </c>
      <c r="P60" s="10">
        <f t="shared" si="16"/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4">
        <v>0</v>
      </c>
      <c r="AC60" s="13">
        <f t="shared" si="17"/>
        <v>6926273.09</v>
      </c>
      <c r="AD60" s="10">
        <f t="shared" si="18"/>
        <v>6926273.09</v>
      </c>
      <c r="AE60" s="10">
        <v>-414144.99</v>
      </c>
      <c r="AF60" s="10">
        <v>-414144.99</v>
      </c>
      <c r="AG60" s="10">
        <v>2842295.26</v>
      </c>
      <c r="AH60" s="10">
        <v>2842295.26</v>
      </c>
      <c r="AI60" s="10">
        <v>317.84</v>
      </c>
      <c r="AJ60" s="10">
        <v>317.84</v>
      </c>
      <c r="AK60" s="10">
        <v>4497804.98</v>
      </c>
      <c r="AL60" s="10">
        <v>4497804.98</v>
      </c>
      <c r="AM60" s="10">
        <v>0</v>
      </c>
      <c r="AN60" s="14">
        <v>0</v>
      </c>
      <c r="AO60" s="13">
        <f t="shared" si="19"/>
        <v>273027.54</v>
      </c>
      <c r="AP60" s="10">
        <f t="shared" si="20"/>
        <v>273027.54</v>
      </c>
      <c r="AQ60" s="10">
        <v>42888.75</v>
      </c>
      <c r="AR60" s="10">
        <v>42888.75</v>
      </c>
      <c r="AS60" s="10">
        <v>179050.8</v>
      </c>
      <c r="AT60" s="10">
        <v>179050.8</v>
      </c>
      <c r="AU60" s="10">
        <v>0</v>
      </c>
      <c r="AV60" s="10">
        <v>0</v>
      </c>
      <c r="AW60" s="10">
        <v>51051.99</v>
      </c>
      <c r="AX60" s="10">
        <v>51051.99</v>
      </c>
      <c r="AY60" s="10">
        <v>36</v>
      </c>
      <c r="AZ60" s="14">
        <v>36</v>
      </c>
      <c r="BA60" s="25"/>
      <c r="BB60" s="25"/>
    </row>
    <row r="61" spans="1:54" ht="12">
      <c r="A61" s="53">
        <f t="shared" si="21"/>
        <v>54</v>
      </c>
      <c r="B61" s="53" t="s">
        <v>45</v>
      </c>
      <c r="C61" s="22" t="s">
        <v>106</v>
      </c>
      <c r="D61" s="13">
        <v>104618.96</v>
      </c>
      <c r="E61" s="10">
        <v>14147.81</v>
      </c>
      <c r="F61" s="10">
        <f t="shared" si="12"/>
        <v>90471.15000000001</v>
      </c>
      <c r="G61" s="10"/>
      <c r="H61" s="10">
        <v>1399.35</v>
      </c>
      <c r="I61" s="10">
        <f t="shared" si="13"/>
        <v>-1399.35</v>
      </c>
      <c r="J61" s="34">
        <v>468398.89</v>
      </c>
      <c r="K61" s="10">
        <f t="shared" si="14"/>
        <v>4.924908266347842</v>
      </c>
      <c r="L61" s="10">
        <v>0</v>
      </c>
      <c r="M61" s="10">
        <f t="shared" si="11"/>
        <v>0</v>
      </c>
      <c r="N61" s="14">
        <f t="shared" si="15"/>
        <v>0</v>
      </c>
      <c r="O61" s="13">
        <v>9510814.51</v>
      </c>
      <c r="P61" s="10">
        <f t="shared" si="16"/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4">
        <v>0</v>
      </c>
      <c r="AC61" s="13">
        <f t="shared" si="17"/>
        <v>468398.89</v>
      </c>
      <c r="AD61" s="10">
        <f t="shared" si="18"/>
        <v>468398.89</v>
      </c>
      <c r="AE61" s="10">
        <v>329141.93</v>
      </c>
      <c r="AF61" s="10">
        <v>329141.93</v>
      </c>
      <c r="AG61" s="10">
        <v>90864.61</v>
      </c>
      <c r="AH61" s="10">
        <v>90864.61</v>
      </c>
      <c r="AI61" s="10">
        <v>221.45</v>
      </c>
      <c r="AJ61" s="10">
        <v>221.45</v>
      </c>
      <c r="AK61" s="10">
        <v>48170.9</v>
      </c>
      <c r="AL61" s="10">
        <v>48170.9</v>
      </c>
      <c r="AM61" s="10">
        <v>0</v>
      </c>
      <c r="AN61" s="14">
        <v>0</v>
      </c>
      <c r="AO61" s="13">
        <f t="shared" si="19"/>
        <v>14147.81</v>
      </c>
      <c r="AP61" s="10">
        <f t="shared" si="20"/>
        <v>14147.81</v>
      </c>
      <c r="AQ61" s="10">
        <v>1399.35</v>
      </c>
      <c r="AR61" s="10">
        <v>1399.35</v>
      </c>
      <c r="AS61" s="10">
        <v>3491.43</v>
      </c>
      <c r="AT61" s="10">
        <v>3491.43</v>
      </c>
      <c r="AU61" s="10">
        <v>0</v>
      </c>
      <c r="AV61" s="10">
        <v>0</v>
      </c>
      <c r="AW61" s="10">
        <v>4757.03</v>
      </c>
      <c r="AX61" s="10">
        <v>4757.03</v>
      </c>
      <c r="AY61" s="10">
        <v>4500</v>
      </c>
      <c r="AZ61" s="14">
        <v>4500</v>
      </c>
      <c r="BA61" s="25"/>
      <c r="BB61" s="25"/>
    </row>
    <row r="62" spans="1:54" ht="12">
      <c r="A62" s="53">
        <f t="shared" si="21"/>
        <v>55</v>
      </c>
      <c r="B62" s="53" t="s">
        <v>46</v>
      </c>
      <c r="C62" s="22" t="s">
        <v>109</v>
      </c>
      <c r="D62" s="28">
        <v>10183.72</v>
      </c>
      <c r="E62" s="10">
        <v>1195.31</v>
      </c>
      <c r="F62" s="10">
        <f t="shared" si="12"/>
        <v>8988.41</v>
      </c>
      <c r="G62" s="10"/>
      <c r="H62" s="10">
        <v>151.15</v>
      </c>
      <c r="I62" s="10">
        <f t="shared" si="13"/>
        <v>-151.15</v>
      </c>
      <c r="J62" s="34">
        <v>35313.41</v>
      </c>
      <c r="K62" s="10">
        <f t="shared" si="14"/>
        <v>3.467633090048338</v>
      </c>
      <c r="L62" s="10">
        <v>0</v>
      </c>
      <c r="M62" s="10">
        <f t="shared" si="11"/>
        <v>0</v>
      </c>
      <c r="N62" s="14">
        <f t="shared" si="15"/>
        <v>0</v>
      </c>
      <c r="O62" s="13">
        <v>1018372.16</v>
      </c>
      <c r="P62" s="10">
        <f t="shared" si="16"/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4">
        <v>0</v>
      </c>
      <c r="AC62" s="13">
        <f t="shared" si="17"/>
        <v>35313.409999999996</v>
      </c>
      <c r="AD62" s="10">
        <f t="shared" si="18"/>
        <v>35313.409999999996</v>
      </c>
      <c r="AE62" s="10">
        <v>-505.7</v>
      </c>
      <c r="AF62" s="10">
        <v>-505.7</v>
      </c>
      <c r="AG62" s="10">
        <v>11300.73</v>
      </c>
      <c r="AH62" s="10">
        <v>11300.73</v>
      </c>
      <c r="AI62" s="10">
        <v>5.78</v>
      </c>
      <c r="AJ62" s="10">
        <v>5.78</v>
      </c>
      <c r="AK62" s="10">
        <v>24512.6</v>
      </c>
      <c r="AL62" s="10">
        <v>24512.6</v>
      </c>
      <c r="AM62" s="10">
        <v>0</v>
      </c>
      <c r="AN62" s="14">
        <v>0</v>
      </c>
      <c r="AO62" s="13">
        <f t="shared" si="19"/>
        <v>1195.31</v>
      </c>
      <c r="AP62" s="10">
        <f t="shared" si="20"/>
        <v>1195.31</v>
      </c>
      <c r="AQ62" s="10">
        <v>151.15</v>
      </c>
      <c r="AR62" s="10">
        <v>151.15</v>
      </c>
      <c r="AS62" s="10">
        <v>535.61</v>
      </c>
      <c r="AT62" s="10">
        <v>535.61</v>
      </c>
      <c r="AU62" s="10">
        <v>0</v>
      </c>
      <c r="AV62" s="10">
        <v>0</v>
      </c>
      <c r="AW62" s="10">
        <v>484.55</v>
      </c>
      <c r="AX62" s="10">
        <v>484.55</v>
      </c>
      <c r="AY62" s="10">
        <v>24</v>
      </c>
      <c r="AZ62" s="14">
        <v>24</v>
      </c>
      <c r="BA62" s="25"/>
      <c r="BB62" s="25"/>
    </row>
    <row r="63" spans="1:54" ht="12">
      <c r="A63" s="53">
        <f t="shared" si="21"/>
        <v>56</v>
      </c>
      <c r="B63" s="53" t="s">
        <v>46</v>
      </c>
      <c r="C63" s="22" t="s">
        <v>107</v>
      </c>
      <c r="D63" s="28">
        <v>13637.43</v>
      </c>
      <c r="E63" s="10">
        <v>1398.33</v>
      </c>
      <c r="F63" s="10">
        <f t="shared" si="12"/>
        <v>12239.1</v>
      </c>
      <c r="G63" s="10"/>
      <c r="H63" s="10">
        <v>200.47</v>
      </c>
      <c r="I63" s="10">
        <f t="shared" si="13"/>
        <v>-200.47</v>
      </c>
      <c r="J63" s="34">
        <v>73585.03</v>
      </c>
      <c r="K63" s="10">
        <f t="shared" si="14"/>
        <v>5.395814648999083</v>
      </c>
      <c r="L63" s="10">
        <v>0</v>
      </c>
      <c r="M63" s="10">
        <f t="shared" si="11"/>
        <v>0</v>
      </c>
      <c r="N63" s="14">
        <f t="shared" si="15"/>
        <v>0</v>
      </c>
      <c r="O63" s="13">
        <v>1363742.73</v>
      </c>
      <c r="P63" s="10">
        <f t="shared" si="16"/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4">
        <v>0</v>
      </c>
      <c r="AC63" s="13">
        <f t="shared" si="17"/>
        <v>73585.03</v>
      </c>
      <c r="AD63" s="10">
        <f t="shared" si="18"/>
        <v>73585.03</v>
      </c>
      <c r="AE63" s="10">
        <v>287.6</v>
      </c>
      <c r="AF63" s="10">
        <v>287.6</v>
      </c>
      <c r="AG63" s="10">
        <v>12294.55</v>
      </c>
      <c r="AH63" s="10">
        <v>12294.55</v>
      </c>
      <c r="AI63" s="10">
        <v>6.17</v>
      </c>
      <c r="AJ63" s="10">
        <v>6.17</v>
      </c>
      <c r="AK63" s="10">
        <v>60996.71</v>
      </c>
      <c r="AL63" s="10">
        <v>60996.71</v>
      </c>
      <c r="AM63" s="10">
        <v>0</v>
      </c>
      <c r="AN63" s="14">
        <v>0</v>
      </c>
      <c r="AO63" s="13">
        <f t="shared" si="19"/>
        <v>1398.33</v>
      </c>
      <c r="AP63" s="10">
        <f t="shared" si="20"/>
        <v>1398.33</v>
      </c>
      <c r="AQ63" s="10">
        <v>200.47</v>
      </c>
      <c r="AR63" s="10">
        <v>200.47</v>
      </c>
      <c r="AS63" s="10">
        <v>546.87</v>
      </c>
      <c r="AT63" s="10">
        <v>546.87</v>
      </c>
      <c r="AU63" s="10">
        <v>0</v>
      </c>
      <c r="AV63" s="10">
        <v>0</v>
      </c>
      <c r="AW63" s="10">
        <v>626.99</v>
      </c>
      <c r="AX63" s="10">
        <v>626.99</v>
      </c>
      <c r="AY63" s="10">
        <v>24</v>
      </c>
      <c r="AZ63" s="14">
        <v>24</v>
      </c>
      <c r="BA63" s="25"/>
      <c r="BB63" s="25"/>
    </row>
    <row r="64" spans="1:54" ht="12">
      <c r="A64" s="53">
        <f t="shared" si="21"/>
        <v>57</v>
      </c>
      <c r="B64" s="53" t="s">
        <v>46</v>
      </c>
      <c r="C64" s="22" t="s">
        <v>108</v>
      </c>
      <c r="D64" s="28">
        <v>3199.62</v>
      </c>
      <c r="E64" s="10">
        <v>391.49</v>
      </c>
      <c r="F64" s="10">
        <f t="shared" si="12"/>
        <v>2808.13</v>
      </c>
      <c r="G64" s="10"/>
      <c r="H64" s="10">
        <v>47.76</v>
      </c>
      <c r="I64" s="10">
        <f t="shared" si="13"/>
        <v>-47.76</v>
      </c>
      <c r="J64" s="34">
        <v>8782.06</v>
      </c>
      <c r="K64" s="10">
        <f t="shared" si="14"/>
        <v>2.7447177982450555</v>
      </c>
      <c r="L64" s="10">
        <v>0</v>
      </c>
      <c r="M64" s="10">
        <f t="shared" si="11"/>
        <v>0</v>
      </c>
      <c r="N64" s="14">
        <f t="shared" si="15"/>
        <v>0</v>
      </c>
      <c r="O64" s="13">
        <v>319962.22</v>
      </c>
      <c r="P64" s="10">
        <f t="shared" si="16"/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4">
        <v>0</v>
      </c>
      <c r="AC64" s="13">
        <f t="shared" si="17"/>
        <v>8782.06</v>
      </c>
      <c r="AD64" s="10">
        <f t="shared" si="18"/>
        <v>8782.06</v>
      </c>
      <c r="AE64" s="10">
        <v>-521.4</v>
      </c>
      <c r="AF64" s="10">
        <v>-521.4</v>
      </c>
      <c r="AG64" s="10">
        <v>4164.61</v>
      </c>
      <c r="AH64" s="10">
        <v>4164.61</v>
      </c>
      <c r="AI64" s="10">
        <v>2.75</v>
      </c>
      <c r="AJ64" s="10">
        <v>2.75</v>
      </c>
      <c r="AK64" s="10">
        <v>5136.1</v>
      </c>
      <c r="AL64" s="10">
        <v>5136.1</v>
      </c>
      <c r="AM64" s="10">
        <v>0</v>
      </c>
      <c r="AN64" s="14">
        <v>0</v>
      </c>
      <c r="AO64" s="13">
        <f t="shared" si="19"/>
        <v>391.49</v>
      </c>
      <c r="AP64" s="10">
        <f t="shared" si="20"/>
        <v>391.49</v>
      </c>
      <c r="AQ64" s="10">
        <v>47.76</v>
      </c>
      <c r="AR64" s="10">
        <v>47.76</v>
      </c>
      <c r="AS64" s="10">
        <v>166.43</v>
      </c>
      <c r="AT64" s="10">
        <v>166.43</v>
      </c>
      <c r="AU64" s="10">
        <v>0</v>
      </c>
      <c r="AV64" s="10">
        <v>0</v>
      </c>
      <c r="AW64" s="10">
        <v>153.3</v>
      </c>
      <c r="AX64" s="10">
        <v>153.3</v>
      </c>
      <c r="AY64" s="10">
        <v>24</v>
      </c>
      <c r="AZ64" s="14">
        <v>24</v>
      </c>
      <c r="BA64" s="25"/>
      <c r="BB64" s="25"/>
    </row>
    <row r="65" spans="1:54" ht="12">
      <c r="A65" s="53">
        <f t="shared" si="21"/>
        <v>58</v>
      </c>
      <c r="B65" s="53" t="s">
        <v>47</v>
      </c>
      <c r="C65" s="22" t="s">
        <v>110</v>
      </c>
      <c r="D65" s="13">
        <v>1519551.75</v>
      </c>
      <c r="E65" s="10">
        <v>193746.66</v>
      </c>
      <c r="F65" s="10">
        <f t="shared" si="12"/>
        <v>1325805.09</v>
      </c>
      <c r="G65" s="10"/>
      <c r="H65" s="10">
        <v>20163.59</v>
      </c>
      <c r="I65" s="10">
        <f t="shared" si="13"/>
        <v>-20163.59</v>
      </c>
      <c r="J65" s="34">
        <v>9811136.64</v>
      </c>
      <c r="K65" s="10">
        <f t="shared" si="14"/>
        <v>7.102259155280989</v>
      </c>
      <c r="L65" s="10">
        <v>0</v>
      </c>
      <c r="M65" s="10">
        <f t="shared" si="11"/>
        <v>0</v>
      </c>
      <c r="N65" s="14">
        <f t="shared" si="15"/>
        <v>0</v>
      </c>
      <c r="O65" s="13">
        <v>138141067.87</v>
      </c>
      <c r="P65" s="10">
        <f t="shared" si="16"/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4">
        <v>0</v>
      </c>
      <c r="AC65" s="13">
        <f t="shared" si="17"/>
        <v>9811136.64</v>
      </c>
      <c r="AD65" s="10">
        <f t="shared" si="18"/>
        <v>9811136.64</v>
      </c>
      <c r="AE65" s="10">
        <v>647010.2</v>
      </c>
      <c r="AF65" s="10">
        <v>647010.2</v>
      </c>
      <c r="AG65" s="10">
        <v>438524.7</v>
      </c>
      <c r="AH65" s="10">
        <v>438524.7</v>
      </c>
      <c r="AI65" s="10">
        <v>957.31</v>
      </c>
      <c r="AJ65" s="10">
        <v>957.31</v>
      </c>
      <c r="AK65" s="10">
        <v>8724644.43</v>
      </c>
      <c r="AL65" s="10">
        <v>8724644.43</v>
      </c>
      <c r="AM65" s="10">
        <v>0</v>
      </c>
      <c r="AN65" s="14">
        <v>0</v>
      </c>
      <c r="AO65" s="13">
        <f t="shared" si="19"/>
        <v>193746.66</v>
      </c>
      <c r="AP65" s="10">
        <f t="shared" si="20"/>
        <v>193746.66</v>
      </c>
      <c r="AQ65" s="10">
        <v>20163.59</v>
      </c>
      <c r="AR65" s="10">
        <v>20163.59</v>
      </c>
      <c r="AS65" s="10">
        <v>106746.94</v>
      </c>
      <c r="AT65" s="10">
        <v>106746.94</v>
      </c>
      <c r="AU65" s="10">
        <v>0</v>
      </c>
      <c r="AV65" s="10">
        <v>0</v>
      </c>
      <c r="AW65" s="10">
        <v>66830.13</v>
      </c>
      <c r="AX65" s="10">
        <v>66830.13</v>
      </c>
      <c r="AY65" s="10">
        <v>6</v>
      </c>
      <c r="AZ65" s="14">
        <v>6</v>
      </c>
      <c r="BA65" s="25"/>
      <c r="BB65" s="25"/>
    </row>
    <row r="66" spans="1:54" ht="12">
      <c r="A66" s="53">
        <f t="shared" si="21"/>
        <v>59</v>
      </c>
      <c r="B66" s="53" t="s">
        <v>48</v>
      </c>
      <c r="C66" s="22" t="s">
        <v>111</v>
      </c>
      <c r="D66" s="13">
        <v>1185579.06</v>
      </c>
      <c r="E66" s="10">
        <v>121537.28</v>
      </c>
      <c r="F66" s="10">
        <f t="shared" si="12"/>
        <v>1064041.78</v>
      </c>
      <c r="G66" s="10"/>
      <c r="H66" s="10">
        <v>15965.95</v>
      </c>
      <c r="I66" s="10">
        <f t="shared" si="13"/>
        <v>-15965.95</v>
      </c>
      <c r="J66" s="34">
        <v>3806577.63</v>
      </c>
      <c r="K66" s="10">
        <f t="shared" si="14"/>
        <v>3.531806139460978</v>
      </c>
      <c r="L66" s="10">
        <v>0</v>
      </c>
      <c r="M66" s="10">
        <f t="shared" si="11"/>
        <v>0</v>
      </c>
      <c r="N66" s="14">
        <f t="shared" si="15"/>
        <v>0</v>
      </c>
      <c r="O66" s="13">
        <v>107779914.29</v>
      </c>
      <c r="P66" s="10">
        <f t="shared" si="16"/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4">
        <v>0</v>
      </c>
      <c r="AC66" s="13">
        <f t="shared" si="17"/>
        <v>3806577.63</v>
      </c>
      <c r="AD66" s="10">
        <f t="shared" si="18"/>
        <v>3806577.63</v>
      </c>
      <c r="AE66" s="10">
        <v>2027569.09</v>
      </c>
      <c r="AF66" s="10">
        <v>2027569.09</v>
      </c>
      <c r="AG66" s="10">
        <v>980322.47</v>
      </c>
      <c r="AH66" s="10">
        <v>980322.47</v>
      </c>
      <c r="AI66" s="10">
        <v>0</v>
      </c>
      <c r="AJ66" s="10">
        <v>0</v>
      </c>
      <c r="AK66" s="10">
        <v>798686.07</v>
      </c>
      <c r="AL66" s="10">
        <v>798686.07</v>
      </c>
      <c r="AM66" s="10">
        <v>0</v>
      </c>
      <c r="AN66" s="14">
        <v>0</v>
      </c>
      <c r="AO66" s="13">
        <f t="shared" si="19"/>
        <v>121537.28</v>
      </c>
      <c r="AP66" s="10">
        <f t="shared" si="20"/>
        <v>121537.28</v>
      </c>
      <c r="AQ66" s="10">
        <v>15965.95</v>
      </c>
      <c r="AR66" s="10">
        <v>15965.95</v>
      </c>
      <c r="AS66" s="10">
        <v>49887.44</v>
      </c>
      <c r="AT66" s="10">
        <v>49887.44</v>
      </c>
      <c r="AU66" s="10">
        <v>0</v>
      </c>
      <c r="AV66" s="10">
        <v>0</v>
      </c>
      <c r="AW66" s="10">
        <v>52363.89</v>
      </c>
      <c r="AX66" s="10">
        <v>52363.89</v>
      </c>
      <c r="AY66" s="10">
        <v>3320</v>
      </c>
      <c r="AZ66" s="14">
        <v>3320</v>
      </c>
      <c r="BA66" s="25"/>
      <c r="BB66" s="25"/>
    </row>
    <row r="67" spans="1:54" ht="12">
      <c r="A67" s="53">
        <f t="shared" si="21"/>
        <v>60</v>
      </c>
      <c r="B67" s="53" t="s">
        <v>49</v>
      </c>
      <c r="C67" s="22" t="s">
        <v>112</v>
      </c>
      <c r="D67" s="13">
        <v>37884.35</v>
      </c>
      <c r="E67" s="10">
        <v>3535.79</v>
      </c>
      <c r="F67" s="10">
        <f t="shared" si="12"/>
        <v>34348.56</v>
      </c>
      <c r="G67" s="10"/>
      <c r="H67" s="10">
        <v>514.82</v>
      </c>
      <c r="I67" s="10">
        <f t="shared" si="13"/>
        <v>-514.82</v>
      </c>
      <c r="J67" s="34">
        <v>87909.61</v>
      </c>
      <c r="K67" s="10">
        <f t="shared" si="14"/>
        <v>2.5525205055543787</v>
      </c>
      <c r="L67" s="10">
        <v>0</v>
      </c>
      <c r="M67" s="10">
        <f t="shared" si="11"/>
        <v>0</v>
      </c>
      <c r="N67" s="14">
        <f t="shared" si="15"/>
        <v>0</v>
      </c>
      <c r="O67" s="13">
        <v>3444031.49</v>
      </c>
      <c r="P67" s="10">
        <f t="shared" si="16"/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4">
        <v>0</v>
      </c>
      <c r="AC67" s="13">
        <f t="shared" si="17"/>
        <v>87909.60999999999</v>
      </c>
      <c r="AD67" s="10">
        <f t="shared" si="18"/>
        <v>87909.60999999999</v>
      </c>
      <c r="AE67" s="10">
        <v>2192.6</v>
      </c>
      <c r="AF67" s="10">
        <v>2192.6</v>
      </c>
      <c r="AG67" s="10">
        <v>36543.1</v>
      </c>
      <c r="AH67" s="10">
        <v>36543.1</v>
      </c>
      <c r="AI67" s="10">
        <v>43.1</v>
      </c>
      <c r="AJ67" s="10">
        <v>43.1</v>
      </c>
      <c r="AK67" s="10">
        <v>49130.81</v>
      </c>
      <c r="AL67" s="10">
        <v>49130.81</v>
      </c>
      <c r="AM67" s="10">
        <v>0</v>
      </c>
      <c r="AN67" s="14">
        <v>0</v>
      </c>
      <c r="AO67" s="13">
        <f t="shared" si="19"/>
        <v>3535.79</v>
      </c>
      <c r="AP67" s="10">
        <f t="shared" si="20"/>
        <v>3535.79</v>
      </c>
      <c r="AQ67" s="10">
        <v>514.82</v>
      </c>
      <c r="AR67" s="10">
        <v>514.82</v>
      </c>
      <c r="AS67" s="10">
        <v>1358.75</v>
      </c>
      <c r="AT67" s="10">
        <v>1358.75</v>
      </c>
      <c r="AU67" s="10">
        <v>0</v>
      </c>
      <c r="AV67" s="10">
        <v>0</v>
      </c>
      <c r="AW67" s="10">
        <v>1632.22</v>
      </c>
      <c r="AX67" s="10">
        <v>1632.22</v>
      </c>
      <c r="AY67" s="10">
        <v>30</v>
      </c>
      <c r="AZ67" s="14">
        <v>30</v>
      </c>
      <c r="BA67" s="25"/>
      <c r="BB67" s="25"/>
    </row>
    <row r="68" spans="1:54" ht="12">
      <c r="A68" s="53">
        <f t="shared" si="21"/>
        <v>61</v>
      </c>
      <c r="B68" s="53" t="s">
        <v>163</v>
      </c>
      <c r="C68" s="22" t="s">
        <v>84</v>
      </c>
      <c r="D68" s="28">
        <v>1651361.83</v>
      </c>
      <c r="E68" s="29">
        <v>157562.55</v>
      </c>
      <c r="F68" s="29">
        <f t="shared" si="12"/>
        <v>1493799.28</v>
      </c>
      <c r="G68" s="29"/>
      <c r="H68" s="29">
        <v>23546.46</v>
      </c>
      <c r="I68" s="29">
        <f t="shared" si="13"/>
        <v>-23546.46</v>
      </c>
      <c r="J68" s="35">
        <v>8718922.36</v>
      </c>
      <c r="K68" s="29">
        <f t="shared" si="14"/>
        <v>5.438232768378843</v>
      </c>
      <c r="L68" s="29">
        <v>0</v>
      </c>
      <c r="M68" s="29">
        <f t="shared" si="11"/>
        <v>0</v>
      </c>
      <c r="N68" s="30">
        <f t="shared" si="15"/>
        <v>0</v>
      </c>
      <c r="O68" s="28">
        <v>160326391.52</v>
      </c>
      <c r="P68" s="29">
        <f t="shared" si="16"/>
        <v>0</v>
      </c>
      <c r="Q68" s="29">
        <v>0</v>
      </c>
      <c r="R68" s="29">
        <v>0</v>
      </c>
      <c r="S68" s="29">
        <v>0</v>
      </c>
      <c r="T68" s="10">
        <v>0</v>
      </c>
      <c r="U68" s="10">
        <v>0</v>
      </c>
      <c r="V68" s="10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30">
        <v>0</v>
      </c>
      <c r="AC68" s="28">
        <f t="shared" si="17"/>
        <v>8718922.36</v>
      </c>
      <c r="AD68" s="29">
        <f t="shared" si="18"/>
        <v>8718922.36</v>
      </c>
      <c r="AE68" s="29">
        <v>481566.42</v>
      </c>
      <c r="AF68" s="29">
        <v>481566.42</v>
      </c>
      <c r="AG68" s="29">
        <v>1375780.1</v>
      </c>
      <c r="AH68" s="29">
        <v>1375780.1</v>
      </c>
      <c r="AI68" s="29">
        <v>0</v>
      </c>
      <c r="AJ68" s="29">
        <v>0</v>
      </c>
      <c r="AK68" s="29">
        <v>6861575.84</v>
      </c>
      <c r="AL68" s="29">
        <v>6861575.84</v>
      </c>
      <c r="AM68" s="29">
        <v>0</v>
      </c>
      <c r="AN68" s="30">
        <v>0</v>
      </c>
      <c r="AO68" s="28">
        <f t="shared" si="19"/>
        <v>157562.55</v>
      </c>
      <c r="AP68" s="29">
        <f t="shared" si="20"/>
        <v>157562.55</v>
      </c>
      <c r="AQ68" s="29">
        <v>23546.46</v>
      </c>
      <c r="AR68" s="29">
        <v>23546.46</v>
      </c>
      <c r="AS68" s="29">
        <v>56631.52</v>
      </c>
      <c r="AT68" s="29">
        <v>56631.52</v>
      </c>
      <c r="AU68" s="29">
        <v>0</v>
      </c>
      <c r="AV68" s="29">
        <v>0</v>
      </c>
      <c r="AW68" s="29">
        <v>77024.57</v>
      </c>
      <c r="AX68" s="29">
        <v>77024.57</v>
      </c>
      <c r="AY68" s="29">
        <v>360</v>
      </c>
      <c r="AZ68" s="30">
        <v>360</v>
      </c>
      <c r="BA68" s="25"/>
      <c r="BB68" s="25"/>
    </row>
    <row r="69" spans="1:54" ht="12">
      <c r="A69" s="53">
        <f t="shared" si="21"/>
        <v>62</v>
      </c>
      <c r="B69" s="53" t="s">
        <v>50</v>
      </c>
      <c r="C69" s="22" t="s">
        <v>113</v>
      </c>
      <c r="D69" s="13">
        <v>20165.5</v>
      </c>
      <c r="E69" s="10">
        <v>362.36</v>
      </c>
      <c r="F69" s="10">
        <f t="shared" si="12"/>
        <v>19803.14</v>
      </c>
      <c r="G69" s="10"/>
      <c r="H69" s="10">
        <v>300.27</v>
      </c>
      <c r="I69" s="10">
        <f t="shared" si="13"/>
        <v>-300.27</v>
      </c>
      <c r="J69" s="34">
        <v>54177.21</v>
      </c>
      <c r="K69" s="10">
        <f t="shared" si="14"/>
        <v>2.6866281416683475</v>
      </c>
      <c r="L69" s="10">
        <v>0</v>
      </c>
      <c r="M69" s="10">
        <f t="shared" si="11"/>
        <v>0</v>
      </c>
      <c r="N69" s="14">
        <f t="shared" si="15"/>
        <v>0</v>
      </c>
      <c r="O69" s="13">
        <v>2016550.38</v>
      </c>
      <c r="P69" s="10">
        <f t="shared" si="16"/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4">
        <v>0</v>
      </c>
      <c r="AC69" s="13">
        <f t="shared" si="17"/>
        <v>54177.21</v>
      </c>
      <c r="AD69" s="10">
        <f t="shared" si="18"/>
        <v>54177.21</v>
      </c>
      <c r="AE69" s="10">
        <v>0</v>
      </c>
      <c r="AF69" s="10">
        <v>0</v>
      </c>
      <c r="AG69" s="10">
        <v>4109.57</v>
      </c>
      <c r="AH69" s="10">
        <v>4109.57</v>
      </c>
      <c r="AI69" s="10">
        <v>0</v>
      </c>
      <c r="AJ69" s="10">
        <v>0</v>
      </c>
      <c r="AK69" s="10">
        <v>50067.64</v>
      </c>
      <c r="AL69" s="10">
        <v>50067.64</v>
      </c>
      <c r="AM69" s="10">
        <v>0</v>
      </c>
      <c r="AN69" s="14">
        <v>0</v>
      </c>
      <c r="AO69" s="13">
        <f t="shared" si="19"/>
        <v>362.36</v>
      </c>
      <c r="AP69" s="10">
        <f t="shared" si="20"/>
        <v>362.36</v>
      </c>
      <c r="AQ69" s="10">
        <v>300.27</v>
      </c>
      <c r="AR69" s="10">
        <v>300.27</v>
      </c>
      <c r="AS69" s="10">
        <v>61.67</v>
      </c>
      <c r="AT69" s="10">
        <v>61.67</v>
      </c>
      <c r="AU69" s="10">
        <v>0</v>
      </c>
      <c r="AV69" s="10">
        <v>0</v>
      </c>
      <c r="AW69" s="10">
        <v>0.42</v>
      </c>
      <c r="AX69" s="10">
        <v>0.42</v>
      </c>
      <c r="AY69" s="10">
        <v>0</v>
      </c>
      <c r="AZ69" s="14">
        <v>0</v>
      </c>
      <c r="BA69" s="25"/>
      <c r="BB69" s="25"/>
    </row>
    <row r="70" spans="1:54" ht="12">
      <c r="A70" s="53">
        <f t="shared" si="21"/>
        <v>63</v>
      </c>
      <c r="B70" s="53" t="s">
        <v>51</v>
      </c>
      <c r="C70" s="23" t="s">
        <v>114</v>
      </c>
      <c r="D70" s="15">
        <v>38114.16</v>
      </c>
      <c r="E70" s="16">
        <v>3180.82</v>
      </c>
      <c r="F70" s="16">
        <f t="shared" si="12"/>
        <v>34933.340000000004</v>
      </c>
      <c r="G70" s="16"/>
      <c r="H70" s="16">
        <v>511.19</v>
      </c>
      <c r="I70" s="16">
        <f t="shared" si="13"/>
        <v>-511.19</v>
      </c>
      <c r="J70" s="36">
        <v>185057.96</v>
      </c>
      <c r="K70" s="16">
        <f t="shared" si="14"/>
        <v>5.3408959668492075</v>
      </c>
      <c r="L70" s="16">
        <v>0</v>
      </c>
      <c r="M70" s="16">
        <f t="shared" si="11"/>
        <v>0</v>
      </c>
      <c r="N70" s="17">
        <f t="shared" si="15"/>
        <v>0</v>
      </c>
      <c r="O70" s="15">
        <v>3464923.51</v>
      </c>
      <c r="P70" s="16">
        <f t="shared" si="16"/>
        <v>0</v>
      </c>
      <c r="Q70" s="16">
        <v>0</v>
      </c>
      <c r="R70" s="16">
        <v>0</v>
      </c>
      <c r="S70" s="16">
        <v>0</v>
      </c>
      <c r="T70" s="10">
        <v>0</v>
      </c>
      <c r="U70" s="10">
        <v>0</v>
      </c>
      <c r="V70" s="10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7">
        <v>0</v>
      </c>
      <c r="AC70" s="15">
        <f t="shared" si="17"/>
        <v>185057.96000000002</v>
      </c>
      <c r="AD70" s="16">
        <f t="shared" si="18"/>
        <v>185057.96000000002</v>
      </c>
      <c r="AE70" s="16">
        <v>23586.1</v>
      </c>
      <c r="AF70" s="16">
        <v>23586.1</v>
      </c>
      <c r="AG70" s="16">
        <v>14619.66</v>
      </c>
      <c r="AH70" s="16">
        <v>14619.66</v>
      </c>
      <c r="AI70" s="16">
        <v>0</v>
      </c>
      <c r="AJ70" s="16">
        <v>0</v>
      </c>
      <c r="AK70" s="16">
        <v>146852.2</v>
      </c>
      <c r="AL70" s="16">
        <v>146852.2</v>
      </c>
      <c r="AM70" s="16">
        <v>0</v>
      </c>
      <c r="AN70" s="17">
        <v>0</v>
      </c>
      <c r="AO70" s="15">
        <f t="shared" si="19"/>
        <v>3180.8199999999997</v>
      </c>
      <c r="AP70" s="16">
        <f t="shared" si="20"/>
        <v>3180.8199999999997</v>
      </c>
      <c r="AQ70" s="16">
        <v>511.19</v>
      </c>
      <c r="AR70" s="16">
        <v>511.19</v>
      </c>
      <c r="AS70" s="16">
        <v>946.17</v>
      </c>
      <c r="AT70" s="16">
        <v>946.17</v>
      </c>
      <c r="AU70" s="16">
        <v>0</v>
      </c>
      <c r="AV70" s="16">
        <v>0</v>
      </c>
      <c r="AW70" s="16">
        <v>1648.76</v>
      </c>
      <c r="AX70" s="16">
        <v>1648.76</v>
      </c>
      <c r="AY70" s="16">
        <v>74.7</v>
      </c>
      <c r="AZ70" s="17">
        <v>74.7</v>
      </c>
      <c r="BA70" s="25"/>
      <c r="BB70" s="25"/>
    </row>
    <row r="71" spans="1:52" s="26" customFormat="1" ht="9">
      <c r="A71" s="45"/>
      <c r="B71" s="46" t="s">
        <v>160</v>
      </c>
      <c r="C71" s="47"/>
      <c r="D71" s="48">
        <f aca="true" t="shared" si="22" ref="D71:J71">SUM(D8:D70)</f>
        <v>1076739291.66</v>
      </c>
      <c r="E71" s="48">
        <f t="shared" si="22"/>
        <v>29320309.7</v>
      </c>
      <c r="F71" s="48">
        <f t="shared" si="22"/>
        <v>1047418981.9599996</v>
      </c>
      <c r="G71" s="48">
        <f t="shared" si="22"/>
        <v>94914160.64</v>
      </c>
      <c r="H71" s="48">
        <f t="shared" si="22"/>
        <v>14701095.21</v>
      </c>
      <c r="I71" s="48">
        <f t="shared" si="22"/>
        <v>80213065.43</v>
      </c>
      <c r="J71" s="48">
        <f t="shared" si="22"/>
        <v>1210576917.2700007</v>
      </c>
      <c r="K71" s="48"/>
      <c r="L71" s="48">
        <f>SUM(L8:L70)</f>
        <v>0</v>
      </c>
      <c r="M71" s="48"/>
      <c r="N71" s="48"/>
      <c r="O71" s="48">
        <f aca="true" t="shared" si="23" ref="O71:AZ71">SUM(O8:O70)</f>
        <v>97964350233.86002</v>
      </c>
      <c r="P71" s="48">
        <f t="shared" si="23"/>
        <v>0</v>
      </c>
      <c r="Q71" s="48">
        <f t="shared" si="23"/>
        <v>0</v>
      </c>
      <c r="R71" s="48">
        <f t="shared" si="23"/>
        <v>0</v>
      </c>
      <c r="S71" s="48">
        <f t="shared" si="23"/>
        <v>0</v>
      </c>
      <c r="T71" s="48">
        <f t="shared" si="23"/>
        <v>0</v>
      </c>
      <c r="U71" s="48">
        <f t="shared" si="23"/>
        <v>0</v>
      </c>
      <c r="V71" s="48">
        <f t="shared" si="23"/>
        <v>0</v>
      </c>
      <c r="W71" s="48">
        <f t="shared" si="23"/>
        <v>0</v>
      </c>
      <c r="X71" s="48">
        <f t="shared" si="23"/>
        <v>0</v>
      </c>
      <c r="Y71" s="48">
        <f t="shared" si="23"/>
        <v>0</v>
      </c>
      <c r="Z71" s="48">
        <f t="shared" si="23"/>
        <v>0</v>
      </c>
      <c r="AA71" s="48">
        <f t="shared" si="23"/>
        <v>0</v>
      </c>
      <c r="AB71" s="48">
        <f t="shared" si="23"/>
        <v>0</v>
      </c>
      <c r="AC71" s="48">
        <f t="shared" si="23"/>
        <v>1210576917.2700005</v>
      </c>
      <c r="AD71" s="48">
        <f t="shared" si="23"/>
        <v>1210576917.2700005</v>
      </c>
      <c r="AE71" s="48">
        <f t="shared" si="23"/>
        <v>26751373.23000001</v>
      </c>
      <c r="AF71" s="48">
        <f t="shared" si="23"/>
        <v>26751373.23000001</v>
      </c>
      <c r="AG71" s="48">
        <f t="shared" si="23"/>
        <v>790451261.6900002</v>
      </c>
      <c r="AH71" s="48">
        <f t="shared" si="23"/>
        <v>790451261.6900002</v>
      </c>
      <c r="AI71" s="48">
        <f t="shared" si="23"/>
        <v>7485893.919999998</v>
      </c>
      <c r="AJ71" s="48">
        <f t="shared" si="23"/>
        <v>7485893.919999998</v>
      </c>
      <c r="AK71" s="48">
        <f t="shared" si="23"/>
        <v>389086559.14000005</v>
      </c>
      <c r="AL71" s="48">
        <f t="shared" si="23"/>
        <v>389086559.14000005</v>
      </c>
      <c r="AM71" s="48">
        <f t="shared" si="23"/>
        <v>-3198170.71</v>
      </c>
      <c r="AN71" s="48">
        <f t="shared" si="23"/>
        <v>-3198170.71</v>
      </c>
      <c r="AO71" s="48">
        <f t="shared" si="23"/>
        <v>29320309.699999996</v>
      </c>
      <c r="AP71" s="48">
        <f t="shared" si="23"/>
        <v>29320309.699999996</v>
      </c>
      <c r="AQ71" s="48">
        <f t="shared" si="23"/>
        <v>14701095.21</v>
      </c>
      <c r="AR71" s="48">
        <f t="shared" si="23"/>
        <v>14701095.21</v>
      </c>
      <c r="AS71" s="48">
        <f t="shared" si="23"/>
        <v>10122648.500000002</v>
      </c>
      <c r="AT71" s="48">
        <f t="shared" si="23"/>
        <v>10122648.500000002</v>
      </c>
      <c r="AU71" s="48">
        <f t="shared" si="23"/>
        <v>33390.72</v>
      </c>
      <c r="AV71" s="48">
        <f t="shared" si="23"/>
        <v>33390.72</v>
      </c>
      <c r="AW71" s="48">
        <f t="shared" si="23"/>
        <v>4441905.089999999</v>
      </c>
      <c r="AX71" s="48">
        <f t="shared" si="23"/>
        <v>4441905.089999999</v>
      </c>
      <c r="AY71" s="48">
        <f t="shared" si="23"/>
        <v>21270.18</v>
      </c>
      <c r="AZ71" s="48">
        <f t="shared" si="23"/>
        <v>21270.18</v>
      </c>
    </row>
    <row r="72" spans="1:52" s="38" customFormat="1" ht="9">
      <c r="A72" s="39"/>
      <c r="B72" s="40" t="s">
        <v>167</v>
      </c>
      <c r="C72" s="41"/>
      <c r="D72" s="42">
        <f aca="true" t="shared" si="24" ref="D72:J72">D71-D21</f>
        <v>32683524.590000033</v>
      </c>
      <c r="E72" s="42">
        <f t="shared" si="24"/>
        <v>4038340.469999999</v>
      </c>
      <c r="F72" s="42">
        <f t="shared" si="24"/>
        <v>28645184.119999528</v>
      </c>
      <c r="G72" s="42">
        <f t="shared" si="24"/>
        <v>0</v>
      </c>
      <c r="H72" s="42">
        <f t="shared" si="24"/>
        <v>451446.8300000001</v>
      </c>
      <c r="I72" s="42">
        <f t="shared" si="24"/>
        <v>-451446.8299999982</v>
      </c>
      <c r="J72" s="42">
        <f t="shared" si="24"/>
        <v>132084071.64000058</v>
      </c>
      <c r="K72" s="42"/>
      <c r="L72" s="42">
        <f>L71-L21</f>
        <v>0</v>
      </c>
      <c r="M72" s="42"/>
      <c r="N72" s="42"/>
      <c r="O72" s="42">
        <f aca="true" t="shared" si="25" ref="O72:AZ72">O71-O21</f>
        <v>3050189591.1900177</v>
      </c>
      <c r="P72" s="42">
        <f t="shared" si="25"/>
        <v>0</v>
      </c>
      <c r="Q72" s="42">
        <f t="shared" si="25"/>
        <v>0</v>
      </c>
      <c r="R72" s="42">
        <f t="shared" si="25"/>
        <v>0</v>
      </c>
      <c r="S72" s="42">
        <f t="shared" si="25"/>
        <v>0</v>
      </c>
      <c r="T72" s="42">
        <f t="shared" si="25"/>
        <v>0</v>
      </c>
      <c r="U72" s="42">
        <f t="shared" si="25"/>
        <v>0</v>
      </c>
      <c r="V72" s="42">
        <f t="shared" si="25"/>
        <v>0</v>
      </c>
      <c r="W72" s="42">
        <f t="shared" si="25"/>
        <v>0</v>
      </c>
      <c r="X72" s="42">
        <f t="shared" si="25"/>
        <v>0</v>
      </c>
      <c r="Y72" s="42">
        <f t="shared" si="25"/>
        <v>0</v>
      </c>
      <c r="Z72" s="42">
        <f t="shared" si="25"/>
        <v>0</v>
      </c>
      <c r="AA72" s="42">
        <f t="shared" si="25"/>
        <v>0</v>
      </c>
      <c r="AB72" s="42">
        <f t="shared" si="25"/>
        <v>0</v>
      </c>
      <c r="AC72" s="42">
        <f t="shared" si="25"/>
        <v>132084071.64000058</v>
      </c>
      <c r="AD72" s="42">
        <f t="shared" si="25"/>
        <v>132084071.64000058</v>
      </c>
      <c r="AE72" s="42">
        <f t="shared" si="25"/>
        <v>37960095.85000001</v>
      </c>
      <c r="AF72" s="42">
        <f t="shared" si="25"/>
        <v>37960095.85000001</v>
      </c>
      <c r="AG72" s="42">
        <f t="shared" si="25"/>
        <v>25113457.930000186</v>
      </c>
      <c r="AH72" s="42">
        <f t="shared" si="25"/>
        <v>25113457.930000186</v>
      </c>
      <c r="AI72" s="42">
        <f t="shared" si="25"/>
        <v>3662332.669999998</v>
      </c>
      <c r="AJ72" s="42">
        <f t="shared" si="25"/>
        <v>3662332.669999998</v>
      </c>
      <c r="AK72" s="42">
        <f t="shared" si="25"/>
        <v>65348145.00000006</v>
      </c>
      <c r="AL72" s="42">
        <f t="shared" si="25"/>
        <v>65348145.00000006</v>
      </c>
      <c r="AM72" s="42">
        <f t="shared" si="25"/>
        <v>40.18999999994412</v>
      </c>
      <c r="AN72" s="42">
        <f t="shared" si="25"/>
        <v>40.18999999994412</v>
      </c>
      <c r="AO72" s="42">
        <f t="shared" si="25"/>
        <v>4038340.469999999</v>
      </c>
      <c r="AP72" s="42">
        <f t="shared" si="25"/>
        <v>4038340.469999999</v>
      </c>
      <c r="AQ72" s="42">
        <f t="shared" si="25"/>
        <v>451446.8300000001</v>
      </c>
      <c r="AR72" s="42">
        <f t="shared" si="25"/>
        <v>451446.8300000001</v>
      </c>
      <c r="AS72" s="42">
        <f t="shared" si="25"/>
        <v>2092151.9800000023</v>
      </c>
      <c r="AT72" s="42">
        <f t="shared" si="25"/>
        <v>2092151.9800000023</v>
      </c>
      <c r="AU72" s="42">
        <f t="shared" si="25"/>
        <v>33390.72</v>
      </c>
      <c r="AV72" s="42">
        <f t="shared" si="25"/>
        <v>33390.72</v>
      </c>
      <c r="AW72" s="42">
        <f t="shared" si="25"/>
        <v>1441905.089999999</v>
      </c>
      <c r="AX72" s="42">
        <f t="shared" si="25"/>
        <v>1441905.089999999</v>
      </c>
      <c r="AY72" s="42">
        <f t="shared" si="25"/>
        <v>19445.85</v>
      </c>
      <c r="AZ72" s="42">
        <f t="shared" si="25"/>
        <v>19445.85</v>
      </c>
    </row>
    <row r="73" spans="5:30" ht="12">
      <c r="E73" s="25"/>
      <c r="F73" s="27"/>
      <c r="AD73" s="32"/>
    </row>
    <row r="74" ht="12">
      <c r="F74" s="25"/>
    </row>
    <row r="75" ht="12">
      <c r="D75" s="8"/>
    </row>
    <row r="76" ht="12">
      <c r="E76" s="25"/>
    </row>
  </sheetData>
  <sheetProtection/>
  <autoFilter ref="B7:C7"/>
  <mergeCells count="25"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C4:C6"/>
    <mergeCell ref="B4:B6"/>
    <mergeCell ref="A4:A6"/>
    <mergeCell ref="AC4:AN4"/>
    <mergeCell ref="AC5:AD5"/>
    <mergeCell ref="AE5:AF5"/>
    <mergeCell ref="AG5:AH5"/>
    <mergeCell ref="AI5:AJ5"/>
    <mergeCell ref="AK5:AL5"/>
    <mergeCell ref="AM5:AN5"/>
    <mergeCell ref="D4:N4"/>
    <mergeCell ref="O5:O6"/>
    <mergeCell ref="P5:AB5"/>
    <mergeCell ref="O4:AB4"/>
    <mergeCell ref="D5:F5"/>
    <mergeCell ref="G5:I5"/>
  </mergeCells>
  <conditionalFormatting sqref="E8:E70">
    <cfRule type="cellIs" priority="1" dxfId="25" operator="notEqual" stopIfTrue="1">
      <formula>AP8</formula>
    </cfRule>
    <cfRule type="cellIs" priority="2" dxfId="26" operator="lessThan" stopIfTrue="1">
      <formula>0</formula>
    </cfRule>
  </conditionalFormatting>
  <conditionalFormatting sqref="H9:H70">
    <cfRule type="cellIs" priority="3" dxfId="25" operator="notEqual" stopIfTrue="1">
      <formula>AR9</formula>
    </cfRule>
    <cfRule type="cellIs" priority="4" dxfId="26" operator="lessThan" stopIfTrue="1">
      <formula>0</formula>
    </cfRule>
  </conditionalFormatting>
  <conditionalFormatting sqref="J8:J70">
    <cfRule type="cellIs" priority="5" dxfId="25" operator="greaterThan" stopIfTrue="1">
      <formula>AD8+0.00001</formula>
    </cfRule>
    <cfRule type="cellIs" priority="6" dxfId="26" operator="lessThan" stopIfTrue="1">
      <formula>AD8-0.00001</formula>
    </cfRule>
  </conditionalFormatting>
  <conditionalFormatting sqref="D8:D70 I8:I70 F8:G70 K8:AZ70">
    <cfRule type="cellIs" priority="7" dxfId="27" operator="greaterThan" stopIfTrue="1">
      <formula>0</formula>
    </cfRule>
    <cfRule type="cellIs" priority="8" dxfId="26" operator="lessThan" stopIfTrue="1">
      <formula>0</formula>
    </cfRule>
  </conditionalFormatting>
  <conditionalFormatting sqref="H8">
    <cfRule type="cellIs" priority="9" dxfId="25" operator="notEqual" stopIfTrue="1">
      <formula>$AR$8</formula>
    </cfRule>
    <cfRule type="cellIs" priority="10" dxfId="26" operator="lessThan" stopIfTrue="1">
      <formula>0</formula>
    </cfRule>
  </conditionalFormatting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76"/>
  <sheetViews>
    <sheetView zoomScale="115" zoomScaleNormal="115" zoomScalePageLayoutView="0" workbookViewId="0" topLeftCell="A1">
      <pane xSplit="3645" ySplit="2265" topLeftCell="AL31" activePane="bottomRight" state="split"/>
      <selection pane="topLeft" activeCell="B15" sqref="A15:B70"/>
      <selection pane="topRight" activeCell="D1" sqref="D1:K2"/>
      <selection pane="bottomLeft" activeCell="A8" sqref="A8:A72"/>
      <selection pane="bottomRight" activeCell="AE42" sqref="AE42"/>
    </sheetView>
  </sheetViews>
  <sheetFormatPr defaultColWidth="9.00390625" defaultRowHeight="12.75"/>
  <cols>
    <col min="1" max="1" width="2.625" style="3" customWidth="1"/>
    <col min="2" max="2" width="18.375" style="1" customWidth="1"/>
    <col min="3" max="3" width="6.875" style="2" customWidth="1"/>
    <col min="4" max="4" width="12.25390625" style="1" customWidth="1"/>
    <col min="5" max="5" width="12.125" style="1" customWidth="1"/>
    <col min="6" max="6" width="13.875" style="1" customWidth="1"/>
    <col min="7" max="7" width="14.75390625" style="1" customWidth="1"/>
    <col min="8" max="8" width="11.625" style="1" customWidth="1"/>
    <col min="9" max="12" width="10.375" style="1" customWidth="1"/>
    <col min="13" max="13" width="12.75390625" style="1" customWidth="1"/>
    <col min="14" max="14" width="9.375" style="1" customWidth="1"/>
    <col min="15" max="16" width="7.00390625" style="1" customWidth="1"/>
    <col min="17" max="17" width="9.25390625" style="1" customWidth="1"/>
    <col min="18" max="19" width="7.00390625" style="1" customWidth="1"/>
    <col min="20" max="20" width="6.625" style="1" customWidth="1"/>
    <col min="21" max="22" width="7.00390625" style="1" customWidth="1"/>
    <col min="23" max="23" width="10.125" style="1" customWidth="1"/>
    <col min="24" max="24" width="6.625" style="1" customWidth="1"/>
    <col min="25" max="25" width="10.75390625" style="1" customWidth="1"/>
    <col min="26" max="26" width="7.875" style="1" customWidth="1"/>
    <col min="27" max="27" width="10.625" style="1" customWidth="1"/>
    <col min="28" max="28" width="10.75390625" style="1" customWidth="1"/>
    <col min="29" max="29" width="9.25390625" style="1" customWidth="1"/>
    <col min="30" max="30" width="9.00390625" style="1" customWidth="1"/>
    <col min="31" max="31" width="10.00390625" style="1" customWidth="1"/>
    <col min="32" max="32" width="11.00390625" style="1" customWidth="1"/>
    <col min="33" max="33" width="8.25390625" style="1" customWidth="1"/>
    <col min="34" max="34" width="8.625" style="1" customWidth="1"/>
    <col min="35" max="35" width="10.375" style="1" customWidth="1"/>
    <col min="36" max="36" width="10.25390625" style="1" customWidth="1"/>
    <col min="37" max="37" width="8.00390625" style="1" customWidth="1"/>
    <col min="38" max="38" width="9.25390625" style="1" customWidth="1"/>
    <col min="39" max="40" width="10.25390625" style="1" customWidth="1"/>
    <col min="41" max="50" width="9.25390625" style="1" customWidth="1"/>
    <col min="51" max="16384" width="9.125" style="1" customWidth="1"/>
  </cols>
  <sheetData>
    <row r="1" spans="1:11" s="2" customFormat="1" ht="12" customHeight="1">
      <c r="A1" s="3"/>
      <c r="D1" s="187" t="s">
        <v>172</v>
      </c>
      <c r="E1" s="187"/>
      <c r="F1" s="187"/>
      <c r="G1" s="187"/>
      <c r="H1" s="187"/>
      <c r="I1" s="187"/>
      <c r="J1" s="187"/>
      <c r="K1" s="187"/>
    </row>
    <row r="2" spans="1:11" s="2" customFormat="1" ht="12" customHeight="1">
      <c r="A2" s="3"/>
      <c r="D2" s="187"/>
      <c r="E2" s="187"/>
      <c r="F2" s="187"/>
      <c r="G2" s="187"/>
      <c r="H2" s="187"/>
      <c r="I2" s="187"/>
      <c r="J2" s="187"/>
      <c r="K2" s="187"/>
    </row>
    <row r="3" ht="3.75" customHeight="1"/>
    <row r="4" spans="1:50" s="5" customFormat="1" ht="9.75" customHeight="1">
      <c r="A4" s="173" t="s">
        <v>115</v>
      </c>
      <c r="B4" s="173" t="s">
        <v>157</v>
      </c>
      <c r="C4" s="173" t="s">
        <v>123</v>
      </c>
      <c r="D4" s="178" t="s">
        <v>158</v>
      </c>
      <c r="E4" s="179"/>
      <c r="F4" s="179"/>
      <c r="G4" s="179"/>
      <c r="H4" s="179"/>
      <c r="I4" s="179"/>
      <c r="J4" s="179"/>
      <c r="K4" s="179"/>
      <c r="L4" s="180"/>
      <c r="M4" s="178" t="s">
        <v>159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80"/>
      <c r="AA4" s="174" t="s">
        <v>154</v>
      </c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 t="s">
        <v>155</v>
      </c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</row>
    <row r="5" spans="1:50" s="4" customFormat="1" ht="27" customHeight="1">
      <c r="A5" s="173"/>
      <c r="B5" s="173"/>
      <c r="C5" s="173"/>
      <c r="D5" s="186" t="s">
        <v>130</v>
      </c>
      <c r="E5" s="186"/>
      <c r="F5" s="186"/>
      <c r="G5" s="54" t="s">
        <v>125</v>
      </c>
      <c r="H5" s="186" t="s">
        <v>149</v>
      </c>
      <c r="I5" s="186"/>
      <c r="J5" s="186" t="s">
        <v>124</v>
      </c>
      <c r="K5" s="186"/>
      <c r="L5" s="186"/>
      <c r="M5" s="181" t="s">
        <v>168</v>
      </c>
      <c r="N5" s="183" t="s">
        <v>131</v>
      </c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5"/>
      <c r="AA5" s="175" t="s">
        <v>117</v>
      </c>
      <c r="AB5" s="176"/>
      <c r="AC5" s="177" t="s">
        <v>118</v>
      </c>
      <c r="AD5" s="177"/>
      <c r="AE5" s="177" t="s">
        <v>119</v>
      </c>
      <c r="AF5" s="177"/>
      <c r="AG5" s="177" t="s">
        <v>122</v>
      </c>
      <c r="AH5" s="177"/>
      <c r="AI5" s="177" t="s">
        <v>120</v>
      </c>
      <c r="AJ5" s="177"/>
      <c r="AK5" s="177" t="s">
        <v>121</v>
      </c>
      <c r="AL5" s="177"/>
      <c r="AM5" s="175" t="s">
        <v>117</v>
      </c>
      <c r="AN5" s="176"/>
      <c r="AO5" s="177" t="s">
        <v>125</v>
      </c>
      <c r="AP5" s="177"/>
      <c r="AQ5" s="177" t="s">
        <v>126</v>
      </c>
      <c r="AR5" s="177"/>
      <c r="AS5" s="177" t="s">
        <v>127</v>
      </c>
      <c r="AT5" s="177"/>
      <c r="AU5" s="177" t="s">
        <v>128</v>
      </c>
      <c r="AV5" s="177"/>
      <c r="AW5" s="177" t="s">
        <v>129</v>
      </c>
      <c r="AX5" s="177"/>
    </row>
    <row r="6" spans="1:50" s="4" customFormat="1" ht="19.5">
      <c r="A6" s="173"/>
      <c r="B6" s="173"/>
      <c r="C6" s="173"/>
      <c r="D6" s="24" t="s">
        <v>144</v>
      </c>
      <c r="E6" s="24" t="s">
        <v>145</v>
      </c>
      <c r="F6" s="24" t="s">
        <v>146</v>
      </c>
      <c r="G6" s="24" t="s">
        <v>148</v>
      </c>
      <c r="H6" s="24" t="s">
        <v>150</v>
      </c>
      <c r="I6" s="24" t="s">
        <v>151</v>
      </c>
      <c r="J6" s="24" t="s">
        <v>150</v>
      </c>
      <c r="K6" s="24" t="s">
        <v>152</v>
      </c>
      <c r="L6" s="24" t="s">
        <v>151</v>
      </c>
      <c r="M6" s="182"/>
      <c r="N6" s="43" t="s">
        <v>117</v>
      </c>
      <c r="O6" s="44" t="s">
        <v>132</v>
      </c>
      <c r="P6" s="44" t="s">
        <v>133</v>
      </c>
      <c r="Q6" s="44" t="s">
        <v>134</v>
      </c>
      <c r="R6" s="44" t="s">
        <v>135</v>
      </c>
      <c r="S6" s="44" t="s">
        <v>136</v>
      </c>
      <c r="T6" s="44" t="s">
        <v>137</v>
      </c>
      <c r="U6" s="44" t="s">
        <v>138</v>
      </c>
      <c r="V6" s="44" t="s">
        <v>139</v>
      </c>
      <c r="W6" s="44" t="s">
        <v>140</v>
      </c>
      <c r="X6" s="44" t="s">
        <v>141</v>
      </c>
      <c r="Y6" s="44" t="s">
        <v>142</v>
      </c>
      <c r="Z6" s="44" t="s">
        <v>143</v>
      </c>
      <c r="AA6" s="44" t="s">
        <v>0</v>
      </c>
      <c r="AB6" s="44" t="s">
        <v>116</v>
      </c>
      <c r="AC6" s="44" t="s">
        <v>0</v>
      </c>
      <c r="AD6" s="44" t="s">
        <v>116</v>
      </c>
      <c r="AE6" s="44" t="s">
        <v>0</v>
      </c>
      <c r="AF6" s="44" t="s">
        <v>116</v>
      </c>
      <c r="AG6" s="44" t="s">
        <v>0</v>
      </c>
      <c r="AH6" s="44" t="s">
        <v>116</v>
      </c>
      <c r="AI6" s="44" t="s">
        <v>0</v>
      </c>
      <c r="AJ6" s="44" t="s">
        <v>116</v>
      </c>
      <c r="AK6" s="44" t="s">
        <v>0</v>
      </c>
      <c r="AL6" s="44" t="s">
        <v>116</v>
      </c>
      <c r="AM6" s="44" t="s">
        <v>0</v>
      </c>
      <c r="AN6" s="44" t="s">
        <v>116</v>
      </c>
      <c r="AO6" s="44" t="s">
        <v>0</v>
      </c>
      <c r="AP6" s="44" t="s">
        <v>116</v>
      </c>
      <c r="AQ6" s="44" t="s">
        <v>0</v>
      </c>
      <c r="AR6" s="44" t="s">
        <v>116</v>
      </c>
      <c r="AS6" s="44" t="s">
        <v>0</v>
      </c>
      <c r="AT6" s="44" t="s">
        <v>116</v>
      </c>
      <c r="AU6" s="44" t="s">
        <v>0</v>
      </c>
      <c r="AV6" s="44" t="s">
        <v>116</v>
      </c>
      <c r="AW6" s="44" t="s">
        <v>0</v>
      </c>
      <c r="AX6" s="44" t="s">
        <v>116</v>
      </c>
    </row>
    <row r="7" spans="1:50" s="7" customFormat="1" ht="9" customHeight="1">
      <c r="A7" s="18"/>
      <c r="B7" s="18"/>
      <c r="C7" s="18"/>
      <c r="D7" s="6" t="s">
        <v>170</v>
      </c>
      <c r="E7" s="6" t="s">
        <v>170</v>
      </c>
      <c r="F7" s="6" t="s">
        <v>170</v>
      </c>
      <c r="G7" s="6" t="s">
        <v>170</v>
      </c>
      <c r="H7" s="6" t="s">
        <v>170</v>
      </c>
      <c r="I7" s="6" t="s">
        <v>156</v>
      </c>
      <c r="J7" s="6" t="s">
        <v>170</v>
      </c>
      <c r="K7" s="6" t="s">
        <v>156</v>
      </c>
      <c r="L7" s="6" t="s">
        <v>156</v>
      </c>
      <c r="M7" s="6" t="s">
        <v>170</v>
      </c>
      <c r="N7" s="6" t="s">
        <v>170</v>
      </c>
      <c r="O7" s="6" t="s">
        <v>170</v>
      </c>
      <c r="P7" s="6" t="s">
        <v>170</v>
      </c>
      <c r="Q7" s="6" t="s">
        <v>170</v>
      </c>
      <c r="R7" s="6" t="s">
        <v>170</v>
      </c>
      <c r="S7" s="6" t="s">
        <v>170</v>
      </c>
      <c r="T7" s="6" t="s">
        <v>170</v>
      </c>
      <c r="U7" s="6" t="s">
        <v>170</v>
      </c>
      <c r="V7" s="6" t="s">
        <v>170</v>
      </c>
      <c r="W7" s="6" t="s">
        <v>170</v>
      </c>
      <c r="X7" s="6" t="s">
        <v>170</v>
      </c>
      <c r="Y7" s="6" t="s">
        <v>170</v>
      </c>
      <c r="Z7" s="6" t="s">
        <v>170</v>
      </c>
      <c r="AA7" s="6" t="s">
        <v>153</v>
      </c>
      <c r="AB7" s="6" t="s">
        <v>153</v>
      </c>
      <c r="AC7" s="6" t="s">
        <v>153</v>
      </c>
      <c r="AD7" s="6" t="s">
        <v>153</v>
      </c>
      <c r="AE7" s="6" t="s">
        <v>153</v>
      </c>
      <c r="AF7" s="6" t="s">
        <v>153</v>
      </c>
      <c r="AG7" s="6" t="s">
        <v>153</v>
      </c>
      <c r="AH7" s="6" t="s">
        <v>153</v>
      </c>
      <c r="AI7" s="6" t="s">
        <v>153</v>
      </c>
      <c r="AJ7" s="6" t="s">
        <v>153</v>
      </c>
      <c r="AK7" s="6" t="s">
        <v>153</v>
      </c>
      <c r="AL7" s="6" t="s">
        <v>153</v>
      </c>
      <c r="AM7" s="6" t="s">
        <v>153</v>
      </c>
      <c r="AN7" s="6" t="s">
        <v>153</v>
      </c>
      <c r="AO7" s="6" t="s">
        <v>153</v>
      </c>
      <c r="AP7" s="6" t="s">
        <v>153</v>
      </c>
      <c r="AQ7" s="6" t="s">
        <v>153</v>
      </c>
      <c r="AR7" s="6" t="s">
        <v>153</v>
      </c>
      <c r="AS7" s="6" t="s">
        <v>153</v>
      </c>
      <c r="AT7" s="6" t="s">
        <v>153</v>
      </c>
      <c r="AU7" s="6" t="s">
        <v>153</v>
      </c>
      <c r="AV7" s="6" t="s">
        <v>153</v>
      </c>
      <c r="AW7" s="6" t="s">
        <v>153</v>
      </c>
      <c r="AX7" s="6" t="s">
        <v>153</v>
      </c>
    </row>
    <row r="8" spans="1:52" ht="12">
      <c r="A8" s="56">
        <v>1</v>
      </c>
      <c r="B8" s="55" t="s">
        <v>1</v>
      </c>
      <c r="C8" s="20" t="s">
        <v>53</v>
      </c>
      <c r="D8" s="11">
        <v>1398.28</v>
      </c>
      <c r="E8" s="9">
        <v>689.22</v>
      </c>
      <c r="F8" s="9">
        <f aca="true" t="shared" si="0" ref="F8:F39">D8-E8</f>
        <v>709.06</v>
      </c>
      <c r="G8" s="9">
        <v>56.5</v>
      </c>
      <c r="H8" s="33">
        <v>12158.26</v>
      </c>
      <c r="I8" s="9">
        <f aca="true" t="shared" si="1" ref="I8:I39">H8*100/M8</f>
        <v>7.99953574998189</v>
      </c>
      <c r="J8" s="9">
        <v>0</v>
      </c>
      <c r="K8" s="9">
        <f aca="true" t="shared" si="2" ref="K8:K39">J8*100/H8</f>
        <v>0</v>
      </c>
      <c r="L8" s="12">
        <f aca="true" t="shared" si="3" ref="L8:L40">J8*100/M8</f>
        <v>0</v>
      </c>
      <c r="M8" s="11">
        <v>151987.07</v>
      </c>
      <c r="N8" s="9">
        <f aca="true" t="shared" si="4" ref="N8:N39">SUM(O8:Z8)</f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2">
        <v>0</v>
      </c>
      <c r="AA8" s="11">
        <f aca="true" t="shared" si="5" ref="AA8:AA39">AC8+AE8+AG8+AI8+AK8</f>
        <v>5530.25</v>
      </c>
      <c r="AB8" s="9">
        <f aca="true" t="shared" si="6" ref="AB8:AB39">AD8+AF8+AH8+AJ8+AL8</f>
        <v>12158.26</v>
      </c>
      <c r="AC8" s="9">
        <v>0</v>
      </c>
      <c r="AD8" s="9">
        <v>-1807.2</v>
      </c>
      <c r="AE8" s="9">
        <v>636.25</v>
      </c>
      <c r="AF8" s="9">
        <v>1340.28</v>
      </c>
      <c r="AG8" s="9">
        <v>0</v>
      </c>
      <c r="AH8" s="9">
        <v>0</v>
      </c>
      <c r="AI8" s="9">
        <v>4894</v>
      </c>
      <c r="AJ8" s="9">
        <v>12625.18</v>
      </c>
      <c r="AK8" s="9">
        <v>0</v>
      </c>
      <c r="AL8" s="12">
        <v>0</v>
      </c>
      <c r="AM8" s="11">
        <f aca="true" t="shared" si="7" ref="AM8:AM39">AO8+AQ8+AS8+AU8+AW8</f>
        <v>374.27</v>
      </c>
      <c r="AN8" s="9">
        <f aca="true" t="shared" si="8" ref="AN8:AN39">AP8+AR8+AT8+AV8+AX8</f>
        <v>689.22</v>
      </c>
      <c r="AO8" s="9">
        <v>34.27</v>
      </c>
      <c r="AP8" s="9">
        <v>56.5</v>
      </c>
      <c r="AQ8" s="9">
        <v>0</v>
      </c>
      <c r="AR8" s="9">
        <v>9.34</v>
      </c>
      <c r="AS8" s="9">
        <v>300</v>
      </c>
      <c r="AT8" s="9">
        <v>300</v>
      </c>
      <c r="AU8" s="9">
        <v>0</v>
      </c>
      <c r="AV8" s="9">
        <v>213.38</v>
      </c>
      <c r="AW8" s="9">
        <v>40</v>
      </c>
      <c r="AX8" s="12">
        <v>110</v>
      </c>
      <c r="AY8" s="25"/>
      <c r="AZ8" s="25"/>
    </row>
    <row r="9" spans="1:52" ht="12">
      <c r="A9" s="56">
        <f aca="true" t="shared" si="9" ref="A9:A40">A8+1</f>
        <v>2</v>
      </c>
      <c r="B9" s="55" t="s">
        <v>1</v>
      </c>
      <c r="C9" s="22" t="s">
        <v>52</v>
      </c>
      <c r="D9" s="13">
        <v>9272.34</v>
      </c>
      <c r="E9" s="10">
        <v>4003.96</v>
      </c>
      <c r="F9" s="10">
        <f t="shared" si="0"/>
        <v>5268.38</v>
      </c>
      <c r="G9" s="10">
        <v>374.85</v>
      </c>
      <c r="H9" s="34">
        <v>70705.25</v>
      </c>
      <c r="I9" s="10">
        <f t="shared" si="1"/>
        <v>7.015362085464062</v>
      </c>
      <c r="J9" s="10">
        <v>0</v>
      </c>
      <c r="K9" s="10">
        <f t="shared" si="2"/>
        <v>0</v>
      </c>
      <c r="L9" s="14">
        <f t="shared" si="3"/>
        <v>0</v>
      </c>
      <c r="M9" s="13">
        <v>1007863.16</v>
      </c>
      <c r="N9" s="10">
        <f t="shared" si="4"/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4">
        <v>0</v>
      </c>
      <c r="AA9" s="13">
        <f t="shared" si="5"/>
        <v>27491.43</v>
      </c>
      <c r="AB9" s="10">
        <f t="shared" si="6"/>
        <v>70705.25</v>
      </c>
      <c r="AC9" s="10">
        <v>0</v>
      </c>
      <c r="AD9" s="10">
        <v>-10613.2</v>
      </c>
      <c r="AE9" s="10">
        <v>5621.37</v>
      </c>
      <c r="AF9" s="10">
        <v>11294</v>
      </c>
      <c r="AG9" s="10">
        <v>0</v>
      </c>
      <c r="AH9" s="10">
        <v>0</v>
      </c>
      <c r="AI9" s="10">
        <v>21870.06</v>
      </c>
      <c r="AJ9" s="10">
        <v>70024.45</v>
      </c>
      <c r="AK9" s="10">
        <v>0</v>
      </c>
      <c r="AL9" s="14">
        <v>0</v>
      </c>
      <c r="AM9" s="13">
        <f t="shared" si="7"/>
        <v>2277.52</v>
      </c>
      <c r="AN9" s="10">
        <f t="shared" si="8"/>
        <v>4003.96</v>
      </c>
      <c r="AO9" s="10">
        <v>227.52</v>
      </c>
      <c r="AP9" s="10">
        <v>374.85</v>
      </c>
      <c r="AQ9" s="10">
        <v>0</v>
      </c>
      <c r="AR9" s="10">
        <v>89.15</v>
      </c>
      <c r="AS9" s="10">
        <v>2000</v>
      </c>
      <c r="AT9" s="10">
        <v>2000</v>
      </c>
      <c r="AU9" s="10">
        <v>0</v>
      </c>
      <c r="AV9" s="10">
        <v>1419.96</v>
      </c>
      <c r="AW9" s="10">
        <v>50</v>
      </c>
      <c r="AX9" s="14">
        <v>120</v>
      </c>
      <c r="AY9" s="25"/>
      <c r="AZ9" s="25"/>
    </row>
    <row r="10" spans="1:52" ht="12">
      <c r="A10" s="56">
        <f t="shared" si="9"/>
        <v>3</v>
      </c>
      <c r="B10" s="55" t="s">
        <v>162</v>
      </c>
      <c r="C10" s="22" t="s">
        <v>102</v>
      </c>
      <c r="D10" s="13">
        <v>2936585.87</v>
      </c>
      <c r="E10" s="10">
        <v>940084.55</v>
      </c>
      <c r="F10" s="10">
        <f t="shared" si="0"/>
        <v>1996501.32</v>
      </c>
      <c r="G10" s="10">
        <v>98638.28</v>
      </c>
      <c r="H10" s="34">
        <v>21130438.15</v>
      </c>
      <c r="I10" s="10">
        <f t="shared" si="1"/>
        <v>7.915137854373384</v>
      </c>
      <c r="J10" s="10">
        <v>0</v>
      </c>
      <c r="K10" s="10">
        <f t="shared" si="2"/>
        <v>0</v>
      </c>
      <c r="L10" s="14">
        <f t="shared" si="3"/>
        <v>0</v>
      </c>
      <c r="M10" s="13">
        <v>266962351.62</v>
      </c>
      <c r="N10" s="10">
        <f t="shared" si="4"/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4">
        <v>0</v>
      </c>
      <c r="AA10" s="13">
        <f t="shared" si="5"/>
        <v>7338646.1</v>
      </c>
      <c r="AB10" s="10">
        <f t="shared" si="6"/>
        <v>21130438.15</v>
      </c>
      <c r="AC10" s="10">
        <v>4252002.34</v>
      </c>
      <c r="AD10" s="10">
        <v>17225417.73</v>
      </c>
      <c r="AE10" s="10">
        <v>2877745.45</v>
      </c>
      <c r="AF10" s="10">
        <v>5170672.71</v>
      </c>
      <c r="AG10" s="10">
        <v>349.21</v>
      </c>
      <c r="AH10" s="10">
        <v>54738.15</v>
      </c>
      <c r="AI10" s="10">
        <v>208549.1</v>
      </c>
      <c r="AJ10" s="10">
        <v>-1320390.44</v>
      </c>
      <c r="AK10" s="10">
        <v>0</v>
      </c>
      <c r="AL10" s="14">
        <v>0</v>
      </c>
      <c r="AM10" s="13">
        <f t="shared" si="7"/>
        <v>346165.65</v>
      </c>
      <c r="AN10" s="10">
        <f t="shared" si="8"/>
        <v>940084.55</v>
      </c>
      <c r="AO10" s="10">
        <v>60020.89</v>
      </c>
      <c r="AP10" s="10">
        <v>98638.28</v>
      </c>
      <c r="AQ10" s="10">
        <v>286066.76</v>
      </c>
      <c r="AR10" s="10">
        <v>693803.53</v>
      </c>
      <c r="AS10" s="10">
        <v>0</v>
      </c>
      <c r="AT10" s="10">
        <v>0</v>
      </c>
      <c r="AU10" s="10">
        <v>0</v>
      </c>
      <c r="AV10" s="10">
        <v>147504.74</v>
      </c>
      <c r="AW10" s="10">
        <v>78</v>
      </c>
      <c r="AX10" s="14">
        <v>138</v>
      </c>
      <c r="AY10" s="25"/>
      <c r="AZ10" s="25"/>
    </row>
    <row r="11" spans="1:52" ht="12">
      <c r="A11" s="56">
        <f t="shared" si="9"/>
        <v>4</v>
      </c>
      <c r="B11" s="55" t="s">
        <v>2</v>
      </c>
      <c r="C11" s="22" t="s">
        <v>54</v>
      </c>
      <c r="D11" s="13">
        <v>153527.92</v>
      </c>
      <c r="E11" s="10">
        <v>23049.83</v>
      </c>
      <c r="F11" s="10">
        <f t="shared" si="0"/>
        <v>130478.09000000001</v>
      </c>
      <c r="G11" s="10">
        <v>5165.42</v>
      </c>
      <c r="H11" s="34">
        <v>1380068.81</v>
      </c>
      <c r="I11" s="10">
        <f t="shared" si="1"/>
        <v>9.88794515379283</v>
      </c>
      <c r="J11" s="10">
        <v>0</v>
      </c>
      <c r="K11" s="10">
        <f t="shared" si="2"/>
        <v>0</v>
      </c>
      <c r="L11" s="14">
        <f t="shared" si="3"/>
        <v>0</v>
      </c>
      <c r="M11" s="13">
        <v>13957083.99</v>
      </c>
      <c r="N11" s="10">
        <f t="shared" si="4"/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4">
        <v>0</v>
      </c>
      <c r="AA11" s="13">
        <f t="shared" si="5"/>
        <v>598029.5800000001</v>
      </c>
      <c r="AB11" s="10">
        <f t="shared" si="6"/>
        <v>1380068.81</v>
      </c>
      <c r="AC11" s="10">
        <v>32000.13</v>
      </c>
      <c r="AD11" s="10">
        <v>105485.98</v>
      </c>
      <c r="AE11" s="10">
        <v>79078.17</v>
      </c>
      <c r="AF11" s="10">
        <v>222572.66</v>
      </c>
      <c r="AG11" s="10">
        <v>0</v>
      </c>
      <c r="AH11" s="10">
        <v>0</v>
      </c>
      <c r="AI11" s="10">
        <v>486951.28</v>
      </c>
      <c r="AJ11" s="10">
        <v>1052010.17</v>
      </c>
      <c r="AK11" s="10">
        <v>0</v>
      </c>
      <c r="AL11" s="14">
        <v>0</v>
      </c>
      <c r="AM11" s="13">
        <f t="shared" si="7"/>
        <v>5605.08</v>
      </c>
      <c r="AN11" s="10">
        <f t="shared" si="8"/>
        <v>23049.83</v>
      </c>
      <c r="AO11" s="10">
        <v>3143.39</v>
      </c>
      <c r="AP11" s="10">
        <v>5165.42</v>
      </c>
      <c r="AQ11" s="10">
        <v>2121.69</v>
      </c>
      <c r="AR11" s="10">
        <v>10488.27</v>
      </c>
      <c r="AS11" s="10">
        <v>0</v>
      </c>
      <c r="AT11" s="10">
        <v>0</v>
      </c>
      <c r="AU11" s="10">
        <v>0</v>
      </c>
      <c r="AV11" s="10">
        <v>6706.14</v>
      </c>
      <c r="AW11" s="10">
        <v>340</v>
      </c>
      <c r="AX11" s="14">
        <v>690</v>
      </c>
      <c r="AY11" s="25"/>
      <c r="AZ11" s="25"/>
    </row>
    <row r="12" spans="1:52" ht="12">
      <c r="A12" s="56">
        <f t="shared" si="9"/>
        <v>5</v>
      </c>
      <c r="B12" s="55" t="s">
        <v>3</v>
      </c>
      <c r="C12" s="22" t="s">
        <v>55</v>
      </c>
      <c r="D12" s="13">
        <v>56660.64</v>
      </c>
      <c r="E12" s="10">
        <v>15237.65</v>
      </c>
      <c r="F12" s="10">
        <f t="shared" si="0"/>
        <v>41422.99</v>
      </c>
      <c r="G12" s="10">
        <v>1890.55</v>
      </c>
      <c r="H12" s="34">
        <v>605435.33</v>
      </c>
      <c r="I12" s="10">
        <f t="shared" si="1"/>
        <v>11.753818207130989</v>
      </c>
      <c r="J12" s="10">
        <v>0</v>
      </c>
      <c r="K12" s="10">
        <f t="shared" si="2"/>
        <v>0</v>
      </c>
      <c r="L12" s="14">
        <f t="shared" si="3"/>
        <v>0</v>
      </c>
      <c r="M12" s="13">
        <v>5150967.28</v>
      </c>
      <c r="N12" s="10">
        <f t="shared" si="4"/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4">
        <v>0</v>
      </c>
      <c r="AA12" s="13">
        <f t="shared" si="5"/>
        <v>295134.57</v>
      </c>
      <c r="AB12" s="10">
        <f t="shared" si="6"/>
        <v>605435.3300000001</v>
      </c>
      <c r="AC12" s="10">
        <v>121638.07</v>
      </c>
      <c r="AD12" s="10">
        <v>276131.9</v>
      </c>
      <c r="AE12" s="10">
        <v>39443.2</v>
      </c>
      <c r="AF12" s="10">
        <v>81397.5</v>
      </c>
      <c r="AG12" s="10">
        <v>0</v>
      </c>
      <c r="AH12" s="10">
        <v>0</v>
      </c>
      <c r="AI12" s="10">
        <v>78809.15</v>
      </c>
      <c r="AJ12" s="10">
        <v>192661.78</v>
      </c>
      <c r="AK12" s="10">
        <v>55244.15</v>
      </c>
      <c r="AL12" s="14">
        <v>55244.15</v>
      </c>
      <c r="AM12" s="13">
        <f t="shared" si="7"/>
        <v>2980.2799999999997</v>
      </c>
      <c r="AN12" s="10">
        <f t="shared" si="8"/>
        <v>15237.650000000001</v>
      </c>
      <c r="AO12" s="10">
        <v>1150.91</v>
      </c>
      <c r="AP12" s="10">
        <v>1890.55</v>
      </c>
      <c r="AQ12" s="10">
        <v>1829.37</v>
      </c>
      <c r="AR12" s="10">
        <v>4121.75</v>
      </c>
      <c r="AS12" s="10">
        <v>0</v>
      </c>
      <c r="AT12" s="10">
        <v>0</v>
      </c>
      <c r="AU12" s="10">
        <v>0</v>
      </c>
      <c r="AV12" s="10">
        <v>9225.35</v>
      </c>
      <c r="AW12" s="10">
        <v>0</v>
      </c>
      <c r="AX12" s="14">
        <v>0</v>
      </c>
      <c r="AY12" s="25"/>
      <c r="AZ12" s="25"/>
    </row>
    <row r="13" spans="1:52" ht="12">
      <c r="A13" s="56">
        <f t="shared" si="9"/>
        <v>6</v>
      </c>
      <c r="B13" s="55" t="s">
        <v>4</v>
      </c>
      <c r="C13" s="22" t="s">
        <v>56</v>
      </c>
      <c r="D13" s="13">
        <v>750663.59</v>
      </c>
      <c r="E13" s="10">
        <v>276902.3</v>
      </c>
      <c r="F13" s="10">
        <f t="shared" si="0"/>
        <v>473761.29</v>
      </c>
      <c r="G13" s="10">
        <v>25539.86</v>
      </c>
      <c r="H13" s="34">
        <v>2695251.18</v>
      </c>
      <c r="I13" s="10">
        <f t="shared" si="1"/>
        <v>3.9495405663797016</v>
      </c>
      <c r="J13" s="10">
        <v>0</v>
      </c>
      <c r="K13" s="10">
        <f t="shared" si="2"/>
        <v>0</v>
      </c>
      <c r="L13" s="14">
        <f t="shared" si="3"/>
        <v>0</v>
      </c>
      <c r="M13" s="13">
        <v>68242144.49</v>
      </c>
      <c r="N13" s="10">
        <f t="shared" si="4"/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4">
        <v>0</v>
      </c>
      <c r="AA13" s="13">
        <f t="shared" si="5"/>
        <v>1470613</v>
      </c>
      <c r="AB13" s="10">
        <f t="shared" si="6"/>
        <v>2695251.1799999997</v>
      </c>
      <c r="AC13" s="10">
        <v>-128872.8</v>
      </c>
      <c r="AD13" s="10">
        <v>-122482.8</v>
      </c>
      <c r="AE13" s="10">
        <v>636082.76</v>
      </c>
      <c r="AF13" s="10">
        <v>1383298.44</v>
      </c>
      <c r="AG13" s="10">
        <v>0</v>
      </c>
      <c r="AH13" s="10">
        <v>0</v>
      </c>
      <c r="AI13" s="10">
        <v>963403.04</v>
      </c>
      <c r="AJ13" s="10">
        <v>1434435.54</v>
      </c>
      <c r="AK13" s="10">
        <v>0</v>
      </c>
      <c r="AL13" s="14">
        <v>0</v>
      </c>
      <c r="AM13" s="13">
        <f t="shared" si="7"/>
        <v>231493.72999999998</v>
      </c>
      <c r="AN13" s="10">
        <f t="shared" si="8"/>
        <v>276902.3</v>
      </c>
      <c r="AO13" s="10">
        <v>15410.29</v>
      </c>
      <c r="AP13" s="10">
        <v>25539.86</v>
      </c>
      <c r="AQ13" s="10">
        <v>42559.55</v>
      </c>
      <c r="AR13" s="10">
        <v>77388.55</v>
      </c>
      <c r="AS13" s="10">
        <v>140000</v>
      </c>
      <c r="AT13" s="10">
        <v>140000</v>
      </c>
      <c r="AU13" s="10">
        <v>32652.08</v>
      </c>
      <c r="AV13" s="10">
        <v>32652.08</v>
      </c>
      <c r="AW13" s="10">
        <v>871.81</v>
      </c>
      <c r="AX13" s="14">
        <v>1321.81</v>
      </c>
      <c r="AY13" s="25"/>
      <c r="AZ13" s="25"/>
    </row>
    <row r="14" spans="1:52" ht="19.5">
      <c r="A14" s="56">
        <f t="shared" si="9"/>
        <v>7</v>
      </c>
      <c r="B14" s="55" t="s">
        <v>164</v>
      </c>
      <c r="C14" s="22" t="s">
        <v>103</v>
      </c>
      <c r="D14" s="13">
        <v>40958.31</v>
      </c>
      <c r="E14" s="10">
        <v>6751.33</v>
      </c>
      <c r="F14" s="10">
        <f t="shared" si="0"/>
        <v>34206.979999999996</v>
      </c>
      <c r="G14" s="10">
        <v>2520.97</v>
      </c>
      <c r="H14" s="34">
        <v>569339.12</v>
      </c>
      <c r="I14" s="10">
        <f t="shared" si="1"/>
        <v>8.340272450053599</v>
      </c>
      <c r="J14" s="10">
        <v>0</v>
      </c>
      <c r="K14" s="10">
        <f t="shared" si="2"/>
        <v>0</v>
      </c>
      <c r="L14" s="14">
        <f t="shared" si="3"/>
        <v>0</v>
      </c>
      <c r="M14" s="13">
        <v>6826385.15</v>
      </c>
      <c r="N14" s="10">
        <f t="shared" si="4"/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4">
        <v>0</v>
      </c>
      <c r="AA14" s="13">
        <f t="shared" si="5"/>
        <v>247132.03</v>
      </c>
      <c r="AB14" s="10">
        <f t="shared" si="6"/>
        <v>569339.12</v>
      </c>
      <c r="AC14" s="10">
        <v>0</v>
      </c>
      <c r="AD14" s="10">
        <v>-5065.2</v>
      </c>
      <c r="AE14" s="10">
        <v>53220.78</v>
      </c>
      <c r="AF14" s="10">
        <v>110929.27</v>
      </c>
      <c r="AG14" s="10">
        <v>0</v>
      </c>
      <c r="AH14" s="10">
        <v>0</v>
      </c>
      <c r="AI14" s="10">
        <v>193911.25</v>
      </c>
      <c r="AJ14" s="10">
        <v>463475.05</v>
      </c>
      <c r="AK14" s="10">
        <v>0</v>
      </c>
      <c r="AL14" s="14">
        <v>0</v>
      </c>
      <c r="AM14" s="13">
        <f t="shared" si="7"/>
        <v>4765.83</v>
      </c>
      <c r="AN14" s="10">
        <f t="shared" si="8"/>
        <v>6751.33</v>
      </c>
      <c r="AO14" s="10">
        <v>1530.71</v>
      </c>
      <c r="AP14" s="10">
        <v>2520.97</v>
      </c>
      <c r="AQ14" s="10">
        <v>0</v>
      </c>
      <c r="AR14" s="10">
        <v>953.24</v>
      </c>
      <c r="AS14" s="10">
        <v>0</v>
      </c>
      <c r="AT14" s="10">
        <v>0</v>
      </c>
      <c r="AU14" s="10">
        <v>3171.12</v>
      </c>
      <c r="AV14" s="10">
        <v>3171.12</v>
      </c>
      <c r="AW14" s="10">
        <v>64</v>
      </c>
      <c r="AX14" s="14">
        <v>106</v>
      </c>
      <c r="AY14" s="25"/>
      <c r="AZ14" s="25"/>
    </row>
    <row r="15" spans="1:52" ht="19.5">
      <c r="A15" s="57">
        <f t="shared" si="9"/>
        <v>8</v>
      </c>
      <c r="B15" s="55" t="s">
        <v>164</v>
      </c>
      <c r="C15" s="22" t="s">
        <v>104</v>
      </c>
      <c r="D15" s="13">
        <v>1315.8</v>
      </c>
      <c r="E15" s="10">
        <v>403.63</v>
      </c>
      <c r="F15" s="10">
        <f t="shared" si="0"/>
        <v>912.17</v>
      </c>
      <c r="G15" s="10">
        <v>81.77</v>
      </c>
      <c r="H15" s="34">
        <v>10541.89</v>
      </c>
      <c r="I15" s="10">
        <f t="shared" si="1"/>
        <v>4.807068863507596</v>
      </c>
      <c r="J15" s="10">
        <v>0</v>
      </c>
      <c r="K15" s="10">
        <f t="shared" si="2"/>
        <v>0</v>
      </c>
      <c r="L15" s="14">
        <f t="shared" si="3"/>
        <v>0</v>
      </c>
      <c r="M15" s="13">
        <v>219299.75</v>
      </c>
      <c r="N15" s="10">
        <f t="shared" si="4"/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4">
        <v>0</v>
      </c>
      <c r="AA15" s="13">
        <f t="shared" si="5"/>
        <v>5144.39</v>
      </c>
      <c r="AB15" s="10">
        <f t="shared" si="6"/>
        <v>10541.890000000001</v>
      </c>
      <c r="AC15" s="10">
        <v>-230.58</v>
      </c>
      <c r="AD15" s="10">
        <v>-367.18</v>
      </c>
      <c r="AE15" s="10">
        <v>2561.13</v>
      </c>
      <c r="AF15" s="10">
        <v>4803.62</v>
      </c>
      <c r="AG15" s="10">
        <v>0</v>
      </c>
      <c r="AH15" s="10">
        <v>0</v>
      </c>
      <c r="AI15" s="10">
        <v>2813.84</v>
      </c>
      <c r="AJ15" s="10">
        <v>6065.26</v>
      </c>
      <c r="AK15" s="10">
        <v>0</v>
      </c>
      <c r="AL15" s="14">
        <v>40.19</v>
      </c>
      <c r="AM15" s="13">
        <f t="shared" si="7"/>
        <v>247.21</v>
      </c>
      <c r="AN15" s="10">
        <f t="shared" si="8"/>
        <v>403.63</v>
      </c>
      <c r="AO15" s="10">
        <v>49.39</v>
      </c>
      <c r="AP15" s="10">
        <v>81.77</v>
      </c>
      <c r="AQ15" s="10">
        <v>3.02</v>
      </c>
      <c r="AR15" s="10">
        <v>33.92</v>
      </c>
      <c r="AS15" s="10">
        <v>0</v>
      </c>
      <c r="AT15" s="10">
        <v>0</v>
      </c>
      <c r="AU15" s="10">
        <v>104.8</v>
      </c>
      <c r="AV15" s="10">
        <v>105.94</v>
      </c>
      <c r="AW15" s="10">
        <v>90</v>
      </c>
      <c r="AX15" s="14">
        <v>182</v>
      </c>
      <c r="AY15" s="25"/>
      <c r="AZ15" s="25"/>
    </row>
    <row r="16" spans="1:52" ht="12">
      <c r="A16" s="57">
        <f t="shared" si="9"/>
        <v>9</v>
      </c>
      <c r="B16" s="55" t="s">
        <v>5</v>
      </c>
      <c r="C16" s="22" t="s">
        <v>57</v>
      </c>
      <c r="D16" s="13">
        <v>666086.01</v>
      </c>
      <c r="E16" s="10">
        <v>97794.38</v>
      </c>
      <c r="F16" s="10">
        <f t="shared" si="0"/>
        <v>568291.63</v>
      </c>
      <c r="G16" s="10">
        <v>22591.32</v>
      </c>
      <c r="H16" s="34">
        <v>2916746.98</v>
      </c>
      <c r="I16" s="10">
        <f t="shared" si="1"/>
        <v>4.816827927811323</v>
      </c>
      <c r="J16" s="10">
        <v>0</v>
      </c>
      <c r="K16" s="10">
        <f t="shared" si="2"/>
        <v>0</v>
      </c>
      <c r="L16" s="14">
        <f t="shared" si="3"/>
        <v>0</v>
      </c>
      <c r="M16" s="13">
        <v>60553273.31</v>
      </c>
      <c r="N16" s="10">
        <f t="shared" si="4"/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4">
        <v>0</v>
      </c>
      <c r="AA16" s="13">
        <f t="shared" si="5"/>
        <v>1192787.94</v>
      </c>
      <c r="AB16" s="10">
        <f t="shared" si="6"/>
        <v>2916746.98</v>
      </c>
      <c r="AC16" s="10">
        <v>-24380</v>
      </c>
      <c r="AD16" s="10">
        <v>-40630</v>
      </c>
      <c r="AE16" s="10">
        <v>495404</v>
      </c>
      <c r="AF16" s="10">
        <v>978711.7</v>
      </c>
      <c r="AG16" s="10">
        <v>0</v>
      </c>
      <c r="AH16" s="10">
        <v>0</v>
      </c>
      <c r="AI16" s="10">
        <v>721763.94</v>
      </c>
      <c r="AJ16" s="10">
        <v>1978665.28</v>
      </c>
      <c r="AK16" s="10">
        <v>0</v>
      </c>
      <c r="AL16" s="14">
        <v>0</v>
      </c>
      <c r="AM16" s="13">
        <f t="shared" si="7"/>
        <v>54782.66</v>
      </c>
      <c r="AN16" s="10">
        <f t="shared" si="8"/>
        <v>97794.37999999999</v>
      </c>
      <c r="AO16" s="10">
        <v>13670.39</v>
      </c>
      <c r="AP16" s="10">
        <v>22591.32</v>
      </c>
      <c r="AQ16" s="10">
        <v>2662.27</v>
      </c>
      <c r="AR16" s="10">
        <v>6173.83</v>
      </c>
      <c r="AS16" s="10">
        <v>38400</v>
      </c>
      <c r="AT16" s="10">
        <v>38400</v>
      </c>
      <c r="AU16" s="10">
        <v>0</v>
      </c>
      <c r="AV16" s="10">
        <v>29999.23</v>
      </c>
      <c r="AW16" s="10">
        <v>50</v>
      </c>
      <c r="AX16" s="14">
        <v>630</v>
      </c>
      <c r="AY16" s="25"/>
      <c r="AZ16" s="25"/>
    </row>
    <row r="17" spans="1:52" ht="12">
      <c r="A17" s="57">
        <f t="shared" si="9"/>
        <v>10</v>
      </c>
      <c r="B17" s="55" t="s">
        <v>6</v>
      </c>
      <c r="C17" s="22" t="s">
        <v>58</v>
      </c>
      <c r="D17" s="13">
        <v>14287</v>
      </c>
      <c r="E17" s="10">
        <v>12996.67</v>
      </c>
      <c r="F17" s="10">
        <f t="shared" si="0"/>
        <v>1290.33</v>
      </c>
      <c r="G17" s="10">
        <v>535.54</v>
      </c>
      <c r="H17" s="34">
        <v>84167.06</v>
      </c>
      <c r="I17" s="10">
        <f t="shared" si="1"/>
        <v>5.8911655209149885</v>
      </c>
      <c r="J17" s="10">
        <v>0</v>
      </c>
      <c r="K17" s="10">
        <f t="shared" si="2"/>
        <v>0</v>
      </c>
      <c r="L17" s="14">
        <f t="shared" si="3"/>
        <v>0</v>
      </c>
      <c r="M17" s="13">
        <v>1428699.63</v>
      </c>
      <c r="N17" s="10">
        <f t="shared" si="4"/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4">
        <v>0</v>
      </c>
      <c r="AA17" s="13">
        <f t="shared" si="5"/>
        <v>34112.99</v>
      </c>
      <c r="AB17" s="10">
        <f t="shared" si="6"/>
        <v>84167.06</v>
      </c>
      <c r="AC17" s="10">
        <v>5839.45</v>
      </c>
      <c r="AD17" s="10">
        <v>9690.34</v>
      </c>
      <c r="AE17" s="10">
        <v>11785.21</v>
      </c>
      <c r="AF17" s="10">
        <v>21342.92</v>
      </c>
      <c r="AG17" s="10">
        <v>1495.89</v>
      </c>
      <c r="AH17" s="10">
        <v>2975.34</v>
      </c>
      <c r="AI17" s="10">
        <v>790.3</v>
      </c>
      <c r="AJ17" s="10">
        <v>35956.32</v>
      </c>
      <c r="AK17" s="10">
        <v>14202.14</v>
      </c>
      <c r="AL17" s="14">
        <v>14202.14</v>
      </c>
      <c r="AM17" s="13">
        <f t="shared" si="7"/>
        <v>11341.76</v>
      </c>
      <c r="AN17" s="10">
        <f t="shared" si="8"/>
        <v>12996.67</v>
      </c>
      <c r="AO17" s="10">
        <v>323.55</v>
      </c>
      <c r="AP17" s="10">
        <v>535.54</v>
      </c>
      <c r="AQ17" s="29">
        <v>222.95</v>
      </c>
      <c r="AR17" s="10">
        <v>382.45</v>
      </c>
      <c r="AS17" s="10">
        <v>10770</v>
      </c>
      <c r="AT17" s="10">
        <v>10770</v>
      </c>
      <c r="AU17" s="10">
        <v>0</v>
      </c>
      <c r="AV17" s="10">
        <v>1250</v>
      </c>
      <c r="AW17" s="10">
        <v>25.26</v>
      </c>
      <c r="AX17" s="14">
        <v>58.68</v>
      </c>
      <c r="AY17" s="25"/>
      <c r="AZ17" s="25"/>
    </row>
    <row r="18" spans="1:52" ht="12">
      <c r="A18" s="57">
        <f t="shared" si="9"/>
        <v>11</v>
      </c>
      <c r="B18" s="55" t="s">
        <v>7</v>
      </c>
      <c r="C18" s="22" t="s">
        <v>60</v>
      </c>
      <c r="D18" s="28">
        <v>176986.52</v>
      </c>
      <c r="E18" s="29">
        <v>28147.72</v>
      </c>
      <c r="F18" s="29">
        <f t="shared" si="0"/>
        <v>148838.8</v>
      </c>
      <c r="G18" s="29">
        <v>5944.58</v>
      </c>
      <c r="H18" s="35">
        <v>1435108.28</v>
      </c>
      <c r="I18" s="29">
        <f t="shared" si="1"/>
        <v>8.919431153126096</v>
      </c>
      <c r="J18" s="29">
        <v>0</v>
      </c>
      <c r="K18" s="29">
        <f t="shared" si="2"/>
        <v>0</v>
      </c>
      <c r="L18" s="30">
        <f t="shared" si="3"/>
        <v>0</v>
      </c>
      <c r="M18" s="28">
        <v>16089683.92</v>
      </c>
      <c r="N18" s="29">
        <f t="shared" si="4"/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30">
        <v>0</v>
      </c>
      <c r="AA18" s="28">
        <f t="shared" si="5"/>
        <v>738757.62</v>
      </c>
      <c r="AB18" s="29">
        <f t="shared" si="6"/>
        <v>1435108.28</v>
      </c>
      <c r="AC18" s="29">
        <v>809.83</v>
      </c>
      <c r="AD18" s="29">
        <v>204511.25</v>
      </c>
      <c r="AE18" s="29">
        <v>127277.72</v>
      </c>
      <c r="AF18" s="29">
        <v>236797.57</v>
      </c>
      <c r="AG18" s="29">
        <v>357.81</v>
      </c>
      <c r="AH18" s="29">
        <v>2253.88</v>
      </c>
      <c r="AI18" s="29">
        <v>610312.26</v>
      </c>
      <c r="AJ18" s="29">
        <v>991545.58</v>
      </c>
      <c r="AK18" s="29">
        <v>0</v>
      </c>
      <c r="AL18" s="30">
        <v>0</v>
      </c>
      <c r="AM18" s="28">
        <f t="shared" si="7"/>
        <v>12078.25</v>
      </c>
      <c r="AN18" s="29">
        <f t="shared" si="8"/>
        <v>28147.72</v>
      </c>
      <c r="AO18" s="29">
        <v>3610.85</v>
      </c>
      <c r="AP18" s="29">
        <v>5944.58</v>
      </c>
      <c r="AQ18" s="29">
        <v>153.06</v>
      </c>
      <c r="AR18" s="29">
        <v>12947.92</v>
      </c>
      <c r="AS18" s="29">
        <v>0</v>
      </c>
      <c r="AT18" s="29">
        <v>0</v>
      </c>
      <c r="AU18" s="29">
        <v>7554.34</v>
      </c>
      <c r="AV18" s="29">
        <v>7720.22</v>
      </c>
      <c r="AW18" s="29">
        <v>760</v>
      </c>
      <c r="AX18" s="30">
        <v>1535</v>
      </c>
      <c r="AY18" s="25"/>
      <c r="AZ18" s="25"/>
    </row>
    <row r="19" spans="1:52" ht="12">
      <c r="A19" s="57">
        <f t="shared" si="9"/>
        <v>12</v>
      </c>
      <c r="B19" s="55" t="s">
        <v>7</v>
      </c>
      <c r="C19" s="22" t="s">
        <v>59</v>
      </c>
      <c r="D19" s="28">
        <v>22701.31</v>
      </c>
      <c r="E19" s="29">
        <v>5348.15</v>
      </c>
      <c r="F19" s="29">
        <f t="shared" si="0"/>
        <v>17353.160000000003</v>
      </c>
      <c r="G19" s="29">
        <v>760.52</v>
      </c>
      <c r="H19" s="35">
        <v>196987.13</v>
      </c>
      <c r="I19" s="29">
        <f t="shared" si="1"/>
        <v>9.5450792742279</v>
      </c>
      <c r="J19" s="29"/>
      <c r="K19" s="29">
        <f t="shared" si="2"/>
        <v>0</v>
      </c>
      <c r="L19" s="30">
        <f t="shared" si="3"/>
        <v>0</v>
      </c>
      <c r="M19" s="28">
        <v>2063755.83</v>
      </c>
      <c r="N19" s="29">
        <f t="shared" si="4"/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30">
        <v>0</v>
      </c>
      <c r="AA19" s="28">
        <f t="shared" si="5"/>
        <v>101744.64</v>
      </c>
      <c r="AB19" s="29">
        <f t="shared" si="6"/>
        <v>196987.13</v>
      </c>
      <c r="AC19" s="29">
        <v>0</v>
      </c>
      <c r="AD19" s="29">
        <v>30636.6</v>
      </c>
      <c r="AE19" s="29">
        <v>17984.66</v>
      </c>
      <c r="AF19" s="29">
        <v>32942.76</v>
      </c>
      <c r="AG19" s="29">
        <v>24.81</v>
      </c>
      <c r="AH19" s="29">
        <v>109.15</v>
      </c>
      <c r="AI19" s="29">
        <v>83735.17</v>
      </c>
      <c r="AJ19" s="29">
        <v>133298.62</v>
      </c>
      <c r="AK19" s="29">
        <v>0</v>
      </c>
      <c r="AL19" s="30">
        <v>0</v>
      </c>
      <c r="AM19" s="28">
        <f t="shared" si="7"/>
        <v>2292.35</v>
      </c>
      <c r="AN19" s="29">
        <f t="shared" si="8"/>
        <v>5348.15</v>
      </c>
      <c r="AO19" s="29">
        <v>462.19</v>
      </c>
      <c r="AP19" s="29">
        <v>760.52</v>
      </c>
      <c r="AQ19" s="29">
        <v>95.5</v>
      </c>
      <c r="AR19" s="29">
        <v>2054.23</v>
      </c>
      <c r="AS19" s="29">
        <v>0</v>
      </c>
      <c r="AT19" s="29">
        <v>0</v>
      </c>
      <c r="AU19" s="29">
        <v>974.66</v>
      </c>
      <c r="AV19" s="29">
        <v>998.4</v>
      </c>
      <c r="AW19" s="29">
        <v>760</v>
      </c>
      <c r="AX19" s="30">
        <v>1535</v>
      </c>
      <c r="AY19" s="25"/>
      <c r="AZ19" s="25"/>
    </row>
    <row r="20" spans="1:52" ht="12">
      <c r="A20" s="57">
        <f t="shared" si="9"/>
        <v>13</v>
      </c>
      <c r="B20" s="55" t="s">
        <v>8</v>
      </c>
      <c r="C20" s="22" t="s">
        <v>61</v>
      </c>
      <c r="D20" s="13">
        <v>27116.29</v>
      </c>
      <c r="E20" s="10">
        <v>16473.78</v>
      </c>
      <c r="F20" s="10">
        <f t="shared" si="0"/>
        <v>10642.510000000002</v>
      </c>
      <c r="G20" s="10">
        <v>1004.21</v>
      </c>
      <c r="H20" s="34">
        <v>214342.52</v>
      </c>
      <c r="I20" s="10">
        <f t="shared" si="1"/>
        <v>7.904567523603563</v>
      </c>
      <c r="J20" s="10">
        <v>0</v>
      </c>
      <c r="K20" s="10">
        <f t="shared" si="2"/>
        <v>0</v>
      </c>
      <c r="L20" s="14">
        <f t="shared" si="3"/>
        <v>0</v>
      </c>
      <c r="M20" s="13">
        <v>2711628.68</v>
      </c>
      <c r="N20" s="10">
        <f t="shared" si="4"/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4">
        <v>0</v>
      </c>
      <c r="AA20" s="13">
        <f t="shared" si="5"/>
        <v>105063.84</v>
      </c>
      <c r="AB20" s="10">
        <f t="shared" si="6"/>
        <v>214342.52000000002</v>
      </c>
      <c r="AC20" s="10">
        <v>16984.7</v>
      </c>
      <c r="AD20" s="10">
        <v>50651.2</v>
      </c>
      <c r="AE20" s="10">
        <v>30926.04</v>
      </c>
      <c r="AF20" s="10">
        <v>77810.69</v>
      </c>
      <c r="AG20" s="10">
        <v>0</v>
      </c>
      <c r="AH20" s="10">
        <v>0</v>
      </c>
      <c r="AI20" s="10">
        <v>57153.1</v>
      </c>
      <c r="AJ20" s="10">
        <v>85880.63</v>
      </c>
      <c r="AK20" s="10">
        <v>0</v>
      </c>
      <c r="AL20" s="14">
        <v>0</v>
      </c>
      <c r="AM20" s="13">
        <f t="shared" si="7"/>
        <v>9877.560000000001</v>
      </c>
      <c r="AN20" s="10">
        <f t="shared" si="8"/>
        <v>16473.780000000002</v>
      </c>
      <c r="AO20" s="10">
        <v>608.24</v>
      </c>
      <c r="AP20" s="10">
        <v>1004.21</v>
      </c>
      <c r="AQ20" s="10">
        <v>2237.32</v>
      </c>
      <c r="AR20" s="10">
        <v>7172.33</v>
      </c>
      <c r="AS20" s="10">
        <v>7000</v>
      </c>
      <c r="AT20" s="10">
        <v>7000</v>
      </c>
      <c r="AU20" s="10">
        <v>0</v>
      </c>
      <c r="AV20" s="10">
        <v>1225.24</v>
      </c>
      <c r="AW20" s="10">
        <v>32</v>
      </c>
      <c r="AX20" s="14">
        <v>72</v>
      </c>
      <c r="AY20" s="25"/>
      <c r="AZ20" s="25"/>
    </row>
    <row r="21" spans="1:52" ht="12">
      <c r="A21" s="57">
        <f t="shared" si="9"/>
        <v>14</v>
      </c>
      <c r="B21" s="55" t="s">
        <v>9</v>
      </c>
      <c r="C21" s="22" t="s">
        <v>62</v>
      </c>
      <c r="D21" s="13">
        <v>1054303238.07</v>
      </c>
      <c r="E21" s="10">
        <v>56492782.91</v>
      </c>
      <c r="F21" s="10">
        <f t="shared" si="0"/>
        <v>997810455.1600001</v>
      </c>
      <c r="G21" s="10">
        <v>35865390.41</v>
      </c>
      <c r="H21" s="34">
        <v>3860017345.33</v>
      </c>
      <c r="I21" s="10">
        <f t="shared" si="1"/>
        <v>4.027322431093153</v>
      </c>
      <c r="J21" s="10">
        <v>0</v>
      </c>
      <c r="K21" s="10">
        <f t="shared" si="2"/>
        <v>0</v>
      </c>
      <c r="L21" s="14">
        <f t="shared" si="3"/>
        <v>0</v>
      </c>
      <c r="M21" s="13">
        <v>95845748915.67</v>
      </c>
      <c r="N21" s="10">
        <f t="shared" si="4"/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4">
        <v>0</v>
      </c>
      <c r="AA21" s="13">
        <f t="shared" si="5"/>
        <v>2781524499.7</v>
      </c>
      <c r="AB21" s="10">
        <f t="shared" si="6"/>
        <v>3860017345.33</v>
      </c>
      <c r="AC21" s="10">
        <v>-44986562.73</v>
      </c>
      <c r="AD21" s="10">
        <v>-56195285.35</v>
      </c>
      <c r="AE21" s="10">
        <v>280507646.21</v>
      </c>
      <c r="AF21" s="10">
        <v>1045845449.97</v>
      </c>
      <c r="AG21" s="10">
        <v>2275696.26</v>
      </c>
      <c r="AH21" s="10">
        <v>6099257.51</v>
      </c>
      <c r="AI21" s="10">
        <v>2541654462.96</v>
      </c>
      <c r="AJ21" s="10">
        <v>2865392877.1</v>
      </c>
      <c r="AK21" s="10">
        <v>2073257</v>
      </c>
      <c r="AL21" s="14">
        <v>-1124953.9</v>
      </c>
      <c r="AM21" s="13">
        <f t="shared" si="7"/>
        <v>31210813.68</v>
      </c>
      <c r="AN21" s="10">
        <f t="shared" si="8"/>
        <v>56492782.91</v>
      </c>
      <c r="AO21" s="10">
        <v>21615742.03</v>
      </c>
      <c r="AP21" s="10">
        <v>35865390.41</v>
      </c>
      <c r="AQ21" s="10">
        <v>8923584.45</v>
      </c>
      <c r="AR21" s="10">
        <v>16954080.97</v>
      </c>
      <c r="AS21" s="10">
        <v>670924.4</v>
      </c>
      <c r="AT21" s="10">
        <v>670924.4</v>
      </c>
      <c r="AU21" s="10">
        <v>0</v>
      </c>
      <c r="AV21" s="10">
        <v>3000000</v>
      </c>
      <c r="AW21" s="10">
        <v>562.8</v>
      </c>
      <c r="AX21" s="14">
        <v>2387.13</v>
      </c>
      <c r="AY21" s="25"/>
      <c r="AZ21" s="25"/>
    </row>
    <row r="22" spans="1:52" ht="12">
      <c r="A22" s="57">
        <f t="shared" si="9"/>
        <v>15</v>
      </c>
      <c r="B22" s="55" t="s">
        <v>10</v>
      </c>
      <c r="C22" s="22" t="s">
        <v>63</v>
      </c>
      <c r="D22" s="13">
        <v>79670.56</v>
      </c>
      <c r="E22" s="10">
        <v>23189.04</v>
      </c>
      <c r="F22" s="10">
        <f t="shared" si="0"/>
        <v>56481.52</v>
      </c>
      <c r="G22" s="10">
        <v>2719.31</v>
      </c>
      <c r="H22" s="34">
        <v>197233.37</v>
      </c>
      <c r="I22" s="10">
        <f t="shared" si="1"/>
        <v>2.7231727174009133</v>
      </c>
      <c r="J22" s="10">
        <v>0</v>
      </c>
      <c r="K22" s="10">
        <f t="shared" si="2"/>
        <v>0</v>
      </c>
      <c r="L22" s="14">
        <f t="shared" si="3"/>
        <v>0</v>
      </c>
      <c r="M22" s="13">
        <v>7242778.57</v>
      </c>
      <c r="N22" s="10">
        <f t="shared" si="4"/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4">
        <v>0</v>
      </c>
      <c r="AA22" s="13">
        <f t="shared" si="5"/>
        <v>115664.73</v>
      </c>
      <c r="AB22" s="10">
        <f t="shared" si="6"/>
        <v>197233.37000000002</v>
      </c>
      <c r="AC22" s="10">
        <v>-11217.92</v>
      </c>
      <c r="AD22" s="10">
        <v>-35549.49</v>
      </c>
      <c r="AE22" s="10">
        <v>120708.5</v>
      </c>
      <c r="AF22" s="10">
        <v>236401.54</v>
      </c>
      <c r="AG22" s="10">
        <v>0</v>
      </c>
      <c r="AH22" s="10">
        <v>0</v>
      </c>
      <c r="AI22" s="10">
        <v>6174.15</v>
      </c>
      <c r="AJ22" s="10">
        <v>-3618.68</v>
      </c>
      <c r="AK22" s="10">
        <v>0</v>
      </c>
      <c r="AL22" s="14">
        <v>0</v>
      </c>
      <c r="AM22" s="13">
        <f t="shared" si="7"/>
        <v>14573.7</v>
      </c>
      <c r="AN22" s="10">
        <f t="shared" si="8"/>
        <v>23189.04</v>
      </c>
      <c r="AO22" s="10">
        <v>1638.41</v>
      </c>
      <c r="AP22" s="10">
        <v>2719.31</v>
      </c>
      <c r="AQ22" s="10">
        <v>1435.29</v>
      </c>
      <c r="AR22" s="10">
        <v>3929.62</v>
      </c>
      <c r="AS22" s="10">
        <v>10000</v>
      </c>
      <c r="AT22" s="10">
        <v>10000</v>
      </c>
      <c r="AU22" s="10">
        <v>0</v>
      </c>
      <c r="AV22" s="10">
        <v>3540.11</v>
      </c>
      <c r="AW22" s="10">
        <v>1500</v>
      </c>
      <c r="AX22" s="14">
        <v>3000</v>
      </c>
      <c r="AY22" s="25"/>
      <c r="AZ22" s="25"/>
    </row>
    <row r="23" spans="1:52" ht="12">
      <c r="A23" s="57">
        <f t="shared" si="9"/>
        <v>16</v>
      </c>
      <c r="B23" s="55" t="s">
        <v>11</v>
      </c>
      <c r="C23" s="22" t="s">
        <v>64</v>
      </c>
      <c r="D23" s="13">
        <v>40022.05</v>
      </c>
      <c r="E23" s="10">
        <v>7157.23</v>
      </c>
      <c r="F23" s="10">
        <f t="shared" si="0"/>
        <v>32864.82000000001</v>
      </c>
      <c r="G23" s="10">
        <v>1355.52</v>
      </c>
      <c r="H23" s="34">
        <v>218313.98</v>
      </c>
      <c r="I23" s="10">
        <f t="shared" si="1"/>
        <v>6.0003260637189815</v>
      </c>
      <c r="J23" s="10">
        <v>0</v>
      </c>
      <c r="K23" s="10">
        <f t="shared" si="2"/>
        <v>0</v>
      </c>
      <c r="L23" s="14">
        <f t="shared" si="3"/>
        <v>0</v>
      </c>
      <c r="M23" s="13">
        <v>3638368.61</v>
      </c>
      <c r="N23" s="10">
        <f t="shared" si="4"/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4">
        <v>0</v>
      </c>
      <c r="AA23" s="13">
        <f t="shared" si="5"/>
        <v>80309.13</v>
      </c>
      <c r="AB23" s="10">
        <f t="shared" si="6"/>
        <v>218313.97999999998</v>
      </c>
      <c r="AC23" s="10">
        <v>-5255.96</v>
      </c>
      <c r="AD23" s="10">
        <v>27724.44</v>
      </c>
      <c r="AE23" s="10">
        <v>25953.96</v>
      </c>
      <c r="AF23" s="10">
        <v>47119.05</v>
      </c>
      <c r="AG23" s="10">
        <v>0</v>
      </c>
      <c r="AH23" s="10">
        <v>0</v>
      </c>
      <c r="AI23" s="10">
        <v>59611.13</v>
      </c>
      <c r="AJ23" s="10">
        <v>143470.49</v>
      </c>
      <c r="AK23" s="10">
        <v>0</v>
      </c>
      <c r="AL23" s="14">
        <v>0</v>
      </c>
      <c r="AM23" s="13">
        <f t="shared" si="7"/>
        <v>5009</v>
      </c>
      <c r="AN23" s="10">
        <f t="shared" si="8"/>
        <v>7157.2300000000005</v>
      </c>
      <c r="AO23" s="10">
        <v>821.19</v>
      </c>
      <c r="AP23" s="10">
        <v>1355.52</v>
      </c>
      <c r="AQ23" s="10">
        <v>2441.61</v>
      </c>
      <c r="AR23" s="10">
        <v>4046.03</v>
      </c>
      <c r="AS23" s="10">
        <v>0</v>
      </c>
      <c r="AT23" s="10">
        <v>0</v>
      </c>
      <c r="AU23" s="10">
        <v>1746.2</v>
      </c>
      <c r="AV23" s="10">
        <v>1755.68</v>
      </c>
      <c r="AW23" s="10">
        <v>0</v>
      </c>
      <c r="AX23" s="14">
        <v>0</v>
      </c>
      <c r="AY23" s="25"/>
      <c r="AZ23" s="25"/>
    </row>
    <row r="24" spans="1:52" ht="12">
      <c r="A24" s="57">
        <f t="shared" si="9"/>
        <v>17</v>
      </c>
      <c r="B24" s="55" t="s">
        <v>11</v>
      </c>
      <c r="C24" s="22" t="s">
        <v>65</v>
      </c>
      <c r="D24" s="13">
        <v>11179.82</v>
      </c>
      <c r="E24" s="10">
        <v>2098.95</v>
      </c>
      <c r="F24" s="10">
        <f t="shared" si="0"/>
        <v>9080.869999999999</v>
      </c>
      <c r="G24" s="10">
        <v>378.38</v>
      </c>
      <c r="H24" s="34">
        <v>58811.17</v>
      </c>
      <c r="I24" s="10">
        <f t="shared" si="1"/>
        <v>5.786524396366379</v>
      </c>
      <c r="J24" s="10">
        <v>0</v>
      </c>
      <c r="K24" s="10">
        <f t="shared" si="2"/>
        <v>0</v>
      </c>
      <c r="L24" s="14">
        <f t="shared" si="3"/>
        <v>0</v>
      </c>
      <c r="M24" s="13">
        <v>1016347.05</v>
      </c>
      <c r="N24" s="10">
        <f t="shared" si="4"/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4">
        <v>0</v>
      </c>
      <c r="AA24" s="13">
        <f t="shared" si="5"/>
        <v>26642.34</v>
      </c>
      <c r="AB24" s="10">
        <f t="shared" si="6"/>
        <v>58811.17</v>
      </c>
      <c r="AC24" s="10">
        <v>-1330.15</v>
      </c>
      <c r="AD24" s="10">
        <v>5703.33</v>
      </c>
      <c r="AE24" s="10">
        <v>7058.29</v>
      </c>
      <c r="AF24" s="10">
        <v>13335.89</v>
      </c>
      <c r="AG24" s="10">
        <v>0</v>
      </c>
      <c r="AH24" s="10">
        <v>0</v>
      </c>
      <c r="AI24" s="10">
        <v>20914.2</v>
      </c>
      <c r="AJ24" s="10">
        <v>39771.95</v>
      </c>
      <c r="AK24" s="10">
        <v>0</v>
      </c>
      <c r="AL24" s="14">
        <v>0</v>
      </c>
      <c r="AM24" s="13">
        <f t="shared" si="7"/>
        <v>1403.29</v>
      </c>
      <c r="AN24" s="10">
        <f t="shared" si="8"/>
        <v>2098.9500000000003</v>
      </c>
      <c r="AO24" s="10">
        <v>228.94</v>
      </c>
      <c r="AP24" s="10">
        <v>378.38</v>
      </c>
      <c r="AQ24" s="10">
        <v>686.99</v>
      </c>
      <c r="AR24" s="10">
        <v>1233.21</v>
      </c>
      <c r="AS24" s="10">
        <v>0</v>
      </c>
      <c r="AT24" s="10">
        <v>0</v>
      </c>
      <c r="AU24" s="10">
        <v>487.36</v>
      </c>
      <c r="AV24" s="10">
        <v>487.36</v>
      </c>
      <c r="AW24" s="10">
        <v>0</v>
      </c>
      <c r="AX24" s="14">
        <v>0</v>
      </c>
      <c r="AY24" s="25"/>
      <c r="AZ24" s="25"/>
    </row>
    <row r="25" spans="1:52" ht="12">
      <c r="A25" s="57">
        <f t="shared" si="9"/>
        <v>18</v>
      </c>
      <c r="B25" s="55" t="s">
        <v>11</v>
      </c>
      <c r="C25" s="22" t="s">
        <v>66</v>
      </c>
      <c r="D25" s="13">
        <v>121501.33</v>
      </c>
      <c r="E25" s="10">
        <v>23910.65</v>
      </c>
      <c r="F25" s="10">
        <f t="shared" si="0"/>
        <v>97590.68</v>
      </c>
      <c r="G25" s="10">
        <v>4099.75</v>
      </c>
      <c r="H25" s="34">
        <v>792983.12</v>
      </c>
      <c r="I25" s="10">
        <f t="shared" si="1"/>
        <v>7.179192734160442</v>
      </c>
      <c r="J25" s="10">
        <v>0</v>
      </c>
      <c r="K25" s="10">
        <f t="shared" si="2"/>
        <v>0</v>
      </c>
      <c r="L25" s="14">
        <f t="shared" si="3"/>
        <v>0</v>
      </c>
      <c r="M25" s="13">
        <v>11045575.03</v>
      </c>
      <c r="N25" s="10">
        <f t="shared" si="4"/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4">
        <v>0</v>
      </c>
      <c r="AA25" s="13">
        <f t="shared" si="5"/>
        <v>330504.71</v>
      </c>
      <c r="AB25" s="10">
        <f t="shared" si="6"/>
        <v>792983.12</v>
      </c>
      <c r="AC25" s="10">
        <v>42443.05</v>
      </c>
      <c r="AD25" s="10">
        <v>200169.7</v>
      </c>
      <c r="AE25" s="10">
        <v>80928.28</v>
      </c>
      <c r="AF25" s="10">
        <v>147964.65</v>
      </c>
      <c r="AG25" s="10">
        <v>0</v>
      </c>
      <c r="AH25" s="10">
        <v>0</v>
      </c>
      <c r="AI25" s="10">
        <v>207133.38</v>
      </c>
      <c r="AJ25" s="10">
        <v>444848.77</v>
      </c>
      <c r="AK25" s="10">
        <v>0</v>
      </c>
      <c r="AL25" s="14">
        <v>0</v>
      </c>
      <c r="AM25" s="13">
        <f t="shared" si="7"/>
        <v>17555.37</v>
      </c>
      <c r="AN25" s="10">
        <f t="shared" si="8"/>
        <v>23910.65</v>
      </c>
      <c r="AO25" s="10">
        <v>2486.2</v>
      </c>
      <c r="AP25" s="10">
        <v>4099.75</v>
      </c>
      <c r="AQ25" s="10">
        <v>9814.17</v>
      </c>
      <c r="AR25" s="10">
        <v>14555.9</v>
      </c>
      <c r="AS25" s="10">
        <v>0</v>
      </c>
      <c r="AT25" s="10">
        <v>0</v>
      </c>
      <c r="AU25" s="10">
        <v>5255</v>
      </c>
      <c r="AV25" s="10">
        <v>5255</v>
      </c>
      <c r="AW25" s="10">
        <v>0</v>
      </c>
      <c r="AX25" s="14">
        <v>0</v>
      </c>
      <c r="AY25" s="25"/>
      <c r="AZ25" s="25"/>
    </row>
    <row r="26" spans="1:52" ht="12">
      <c r="A26" s="57">
        <f t="shared" si="9"/>
        <v>19</v>
      </c>
      <c r="B26" s="55" t="s">
        <v>12</v>
      </c>
      <c r="C26" s="22" t="s">
        <v>67</v>
      </c>
      <c r="D26" s="13">
        <v>53171.2</v>
      </c>
      <c r="E26" s="10">
        <v>5794.76</v>
      </c>
      <c r="F26" s="10">
        <f t="shared" si="0"/>
        <v>47376.439999999995</v>
      </c>
      <c r="G26" s="10">
        <v>1793.77</v>
      </c>
      <c r="H26" s="34">
        <v>356137.17</v>
      </c>
      <c r="I26" s="10">
        <f t="shared" si="1"/>
        <v>7.367726372905644</v>
      </c>
      <c r="J26" s="10">
        <v>0</v>
      </c>
      <c r="K26" s="10">
        <f t="shared" si="2"/>
        <v>0</v>
      </c>
      <c r="L26" s="14">
        <f t="shared" si="3"/>
        <v>0</v>
      </c>
      <c r="M26" s="13">
        <v>4833745.88</v>
      </c>
      <c r="N26" s="10">
        <f t="shared" si="4"/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4">
        <v>0</v>
      </c>
      <c r="AA26" s="13">
        <f t="shared" si="5"/>
        <v>116848.46</v>
      </c>
      <c r="AB26" s="10">
        <f t="shared" si="6"/>
        <v>356137.17</v>
      </c>
      <c r="AC26" s="10">
        <v>60772.84</v>
      </c>
      <c r="AD26" s="10">
        <v>82127.18</v>
      </c>
      <c r="AE26" s="10">
        <v>33426.76</v>
      </c>
      <c r="AF26" s="10">
        <v>79520.2</v>
      </c>
      <c r="AG26" s="10">
        <v>9.99</v>
      </c>
      <c r="AH26" s="10">
        <v>46.27</v>
      </c>
      <c r="AI26" s="10">
        <v>22638.87</v>
      </c>
      <c r="AJ26" s="10">
        <v>194443.52</v>
      </c>
      <c r="AK26" s="10">
        <v>0</v>
      </c>
      <c r="AL26" s="14">
        <v>0</v>
      </c>
      <c r="AM26" s="13">
        <f t="shared" si="7"/>
        <v>4679.030000000001</v>
      </c>
      <c r="AN26" s="10">
        <f t="shared" si="8"/>
        <v>5794.76</v>
      </c>
      <c r="AO26" s="10">
        <v>1089.88</v>
      </c>
      <c r="AP26" s="10">
        <v>1793.77</v>
      </c>
      <c r="AQ26" s="10">
        <v>1258.89</v>
      </c>
      <c r="AR26" s="10">
        <v>1640.73</v>
      </c>
      <c r="AS26" s="10">
        <v>0</v>
      </c>
      <c r="AT26" s="10">
        <v>0</v>
      </c>
      <c r="AU26" s="10">
        <v>2306.26</v>
      </c>
      <c r="AV26" s="10">
        <v>2306.26</v>
      </c>
      <c r="AW26" s="10">
        <v>24</v>
      </c>
      <c r="AX26" s="14">
        <v>54</v>
      </c>
      <c r="AY26" s="25"/>
      <c r="AZ26" s="25"/>
    </row>
    <row r="27" spans="1:52" ht="12">
      <c r="A27" s="57">
        <f t="shared" si="9"/>
        <v>20</v>
      </c>
      <c r="B27" s="55" t="s">
        <v>13</v>
      </c>
      <c r="C27" s="22" t="s">
        <v>68</v>
      </c>
      <c r="D27" s="13">
        <v>6700.75</v>
      </c>
      <c r="E27" s="10">
        <v>1373.57</v>
      </c>
      <c r="F27" s="10">
        <f t="shared" si="0"/>
        <v>5327.18</v>
      </c>
      <c r="G27" s="10">
        <v>226.74</v>
      </c>
      <c r="H27" s="34">
        <v>43036.8</v>
      </c>
      <c r="I27" s="10">
        <f t="shared" si="1"/>
        <v>7.064950005688167</v>
      </c>
      <c r="J27" s="10">
        <v>0</v>
      </c>
      <c r="K27" s="10">
        <f t="shared" si="2"/>
        <v>0</v>
      </c>
      <c r="L27" s="14">
        <f t="shared" si="3"/>
        <v>0</v>
      </c>
      <c r="M27" s="13">
        <v>609159.3</v>
      </c>
      <c r="N27" s="10">
        <f t="shared" si="4"/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4">
        <v>0</v>
      </c>
      <c r="AA27" s="13">
        <f t="shared" si="5"/>
        <v>15460.83</v>
      </c>
      <c r="AB27" s="10">
        <f t="shared" si="6"/>
        <v>43036.8</v>
      </c>
      <c r="AC27" s="10">
        <v>-682.2</v>
      </c>
      <c r="AD27" s="10">
        <v>7190.61</v>
      </c>
      <c r="AE27" s="10">
        <v>3418.55</v>
      </c>
      <c r="AF27" s="10">
        <v>7973.05</v>
      </c>
      <c r="AG27" s="10">
        <v>0</v>
      </c>
      <c r="AH27" s="10">
        <v>19.41</v>
      </c>
      <c r="AI27" s="10">
        <v>12724.48</v>
      </c>
      <c r="AJ27" s="10">
        <v>27853.73</v>
      </c>
      <c r="AK27" s="10">
        <v>0</v>
      </c>
      <c r="AL27" s="14">
        <v>0</v>
      </c>
      <c r="AM27" s="13">
        <f t="shared" si="7"/>
        <v>804.45</v>
      </c>
      <c r="AN27" s="10">
        <f t="shared" si="8"/>
        <v>1373.57</v>
      </c>
      <c r="AO27" s="10">
        <v>137.59</v>
      </c>
      <c r="AP27" s="10">
        <v>226.74</v>
      </c>
      <c r="AQ27" s="10">
        <v>14.36</v>
      </c>
      <c r="AR27" s="10">
        <v>168.01</v>
      </c>
      <c r="AS27" s="10">
        <v>0</v>
      </c>
      <c r="AT27" s="10">
        <v>0</v>
      </c>
      <c r="AU27" s="10">
        <v>0</v>
      </c>
      <c r="AV27" s="10">
        <v>288.82</v>
      </c>
      <c r="AW27" s="10">
        <v>652.5</v>
      </c>
      <c r="AX27" s="14">
        <v>690</v>
      </c>
      <c r="AY27" s="25"/>
      <c r="AZ27" s="25"/>
    </row>
    <row r="28" spans="1:52" ht="12">
      <c r="A28" s="57">
        <f t="shared" si="9"/>
        <v>21</v>
      </c>
      <c r="B28" s="55" t="s">
        <v>14</v>
      </c>
      <c r="C28" s="22" t="s">
        <v>69</v>
      </c>
      <c r="D28" s="13">
        <v>63080.36</v>
      </c>
      <c r="E28" s="10">
        <v>7839.2</v>
      </c>
      <c r="F28" s="10">
        <f t="shared" si="0"/>
        <v>55241.16</v>
      </c>
      <c r="G28" s="10">
        <v>2105.81</v>
      </c>
      <c r="H28" s="34">
        <v>558424.78</v>
      </c>
      <c r="I28" s="10">
        <f t="shared" si="1"/>
        <v>9.737852427783888</v>
      </c>
      <c r="J28" s="10">
        <v>0</v>
      </c>
      <c r="K28" s="10">
        <f t="shared" si="2"/>
        <v>0</v>
      </c>
      <c r="L28" s="14">
        <f t="shared" si="3"/>
        <v>0</v>
      </c>
      <c r="M28" s="13">
        <v>5734578.38</v>
      </c>
      <c r="N28" s="10">
        <f t="shared" si="4"/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4">
        <v>0</v>
      </c>
      <c r="AA28" s="13">
        <f t="shared" si="5"/>
        <v>297161.32</v>
      </c>
      <c r="AB28" s="10">
        <f t="shared" si="6"/>
        <v>558424.78</v>
      </c>
      <c r="AC28" s="10">
        <v>215</v>
      </c>
      <c r="AD28" s="10">
        <v>32557.33</v>
      </c>
      <c r="AE28" s="10">
        <v>29136</v>
      </c>
      <c r="AF28" s="10">
        <v>66893.88</v>
      </c>
      <c r="AG28" s="10">
        <v>0</v>
      </c>
      <c r="AH28" s="10">
        <v>0</v>
      </c>
      <c r="AI28" s="10">
        <v>267810.32</v>
      </c>
      <c r="AJ28" s="10">
        <v>458973.57</v>
      </c>
      <c r="AK28" s="10">
        <v>0</v>
      </c>
      <c r="AL28" s="14">
        <v>0</v>
      </c>
      <c r="AM28" s="13">
        <f t="shared" si="7"/>
        <v>1505.6</v>
      </c>
      <c r="AN28" s="10">
        <f t="shared" si="8"/>
        <v>7839.199999999999</v>
      </c>
      <c r="AO28" s="10">
        <v>1279.37</v>
      </c>
      <c r="AP28" s="10">
        <v>2105.81</v>
      </c>
      <c r="AQ28" s="10">
        <v>190.23</v>
      </c>
      <c r="AR28" s="10">
        <v>2938.85</v>
      </c>
      <c r="AS28" s="10">
        <v>0</v>
      </c>
      <c r="AT28" s="10">
        <v>0</v>
      </c>
      <c r="AU28" s="10">
        <v>0</v>
      </c>
      <c r="AV28" s="10">
        <v>2660.06</v>
      </c>
      <c r="AW28" s="10">
        <v>36</v>
      </c>
      <c r="AX28" s="14">
        <v>134.48</v>
      </c>
      <c r="AY28" s="25"/>
      <c r="AZ28" s="25"/>
    </row>
    <row r="29" spans="1:52" ht="12">
      <c r="A29" s="57">
        <f t="shared" si="9"/>
        <v>22</v>
      </c>
      <c r="B29" s="55" t="s">
        <v>15</v>
      </c>
      <c r="C29" s="22" t="s">
        <v>71</v>
      </c>
      <c r="D29" s="13">
        <v>44697.77</v>
      </c>
      <c r="E29" s="10">
        <v>18938.15</v>
      </c>
      <c r="F29" s="10">
        <f t="shared" si="0"/>
        <v>25759.619999999995</v>
      </c>
      <c r="G29" s="10">
        <v>1514.38</v>
      </c>
      <c r="H29" s="34">
        <v>407990.79</v>
      </c>
      <c r="I29" s="10">
        <f t="shared" si="1"/>
        <v>9.949263997311219</v>
      </c>
      <c r="J29" s="10">
        <v>0</v>
      </c>
      <c r="K29" s="10">
        <f t="shared" si="2"/>
        <v>0</v>
      </c>
      <c r="L29" s="14">
        <f t="shared" si="3"/>
        <v>0</v>
      </c>
      <c r="M29" s="13">
        <v>4100713.28</v>
      </c>
      <c r="N29" s="10">
        <f t="shared" si="4"/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50">
        <v>0</v>
      </c>
      <c r="Z29" s="14">
        <v>0</v>
      </c>
      <c r="AA29" s="13">
        <f t="shared" si="5"/>
        <v>179554.62</v>
      </c>
      <c r="AB29" s="10">
        <f t="shared" si="6"/>
        <v>407990.79000000004</v>
      </c>
      <c r="AC29" s="10">
        <v>8052.67</v>
      </c>
      <c r="AD29" s="10">
        <v>8052.67</v>
      </c>
      <c r="AE29" s="10">
        <v>49433.6</v>
      </c>
      <c r="AF29" s="10">
        <v>87571.1</v>
      </c>
      <c r="AG29" s="10">
        <v>206.89</v>
      </c>
      <c r="AH29" s="10">
        <v>430.77</v>
      </c>
      <c r="AI29" s="10">
        <v>121861.46</v>
      </c>
      <c r="AJ29" s="10">
        <v>311936.25</v>
      </c>
      <c r="AK29" s="10">
        <v>0</v>
      </c>
      <c r="AL29" s="14">
        <v>0</v>
      </c>
      <c r="AM29" s="13">
        <f t="shared" si="7"/>
        <v>15425.65</v>
      </c>
      <c r="AN29" s="10">
        <f t="shared" si="8"/>
        <v>18938.15</v>
      </c>
      <c r="AO29" s="10">
        <v>921.62</v>
      </c>
      <c r="AP29" s="10">
        <v>1514.38</v>
      </c>
      <c r="AQ29" s="10">
        <v>1344.56</v>
      </c>
      <c r="AR29" s="10">
        <v>2196.94</v>
      </c>
      <c r="AS29" s="10">
        <v>13147.47</v>
      </c>
      <c r="AT29" s="10">
        <v>13147.47</v>
      </c>
      <c r="AU29" s="10">
        <v>0</v>
      </c>
      <c r="AV29" s="10">
        <v>2061.36</v>
      </c>
      <c r="AW29" s="10">
        <v>12</v>
      </c>
      <c r="AX29" s="14">
        <v>18</v>
      </c>
      <c r="AY29" s="25"/>
      <c r="AZ29" s="25"/>
    </row>
    <row r="30" spans="1:52" ht="12">
      <c r="A30" s="57">
        <f t="shared" si="9"/>
        <v>23</v>
      </c>
      <c r="B30" s="55" t="s">
        <v>16</v>
      </c>
      <c r="C30" s="22" t="s">
        <v>72</v>
      </c>
      <c r="D30" s="13">
        <v>9749.45</v>
      </c>
      <c r="E30" s="29">
        <v>1711.43</v>
      </c>
      <c r="F30" s="10">
        <f t="shared" si="0"/>
        <v>8038.02</v>
      </c>
      <c r="G30" s="10">
        <v>329.56</v>
      </c>
      <c r="H30" s="34">
        <v>56508.41</v>
      </c>
      <c r="I30" s="10">
        <f t="shared" si="1"/>
        <v>6.375667709487929</v>
      </c>
      <c r="J30" s="10">
        <v>0</v>
      </c>
      <c r="K30" s="10">
        <f t="shared" si="2"/>
        <v>0</v>
      </c>
      <c r="L30" s="14">
        <f t="shared" si="3"/>
        <v>0</v>
      </c>
      <c r="M30" s="13">
        <v>886313.6</v>
      </c>
      <c r="N30" s="10">
        <f t="shared" si="4"/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49">
        <v>0</v>
      </c>
      <c r="AA30" s="13">
        <f t="shared" si="5"/>
        <v>27834.13</v>
      </c>
      <c r="AB30" s="10">
        <f t="shared" si="6"/>
        <v>56508.41</v>
      </c>
      <c r="AC30" s="10">
        <v>4785.6</v>
      </c>
      <c r="AD30" s="10">
        <v>5529.8</v>
      </c>
      <c r="AE30" s="10">
        <v>9254.27</v>
      </c>
      <c r="AF30" s="10">
        <v>18950.9</v>
      </c>
      <c r="AG30" s="10">
        <v>0</v>
      </c>
      <c r="AH30" s="10">
        <v>0</v>
      </c>
      <c r="AI30" s="10">
        <v>13794.26</v>
      </c>
      <c r="AJ30" s="10">
        <v>32027.71</v>
      </c>
      <c r="AK30" s="10">
        <v>0</v>
      </c>
      <c r="AL30" s="14">
        <v>0</v>
      </c>
      <c r="AM30" s="13">
        <f t="shared" si="7"/>
        <v>349.83000000000004</v>
      </c>
      <c r="AN30" s="10">
        <f t="shared" si="8"/>
        <v>1711.43</v>
      </c>
      <c r="AO30" s="10">
        <v>199.34</v>
      </c>
      <c r="AP30" s="10">
        <v>329.56</v>
      </c>
      <c r="AQ30" s="10">
        <v>150.49</v>
      </c>
      <c r="AR30" s="10">
        <v>381.87</v>
      </c>
      <c r="AS30" s="10">
        <v>0</v>
      </c>
      <c r="AT30" s="10">
        <v>0</v>
      </c>
      <c r="AU30" s="29">
        <v>0</v>
      </c>
      <c r="AV30" s="29">
        <v>1000</v>
      </c>
      <c r="AW30" s="10">
        <v>0</v>
      </c>
      <c r="AX30" s="14">
        <v>0</v>
      </c>
      <c r="AY30" s="25"/>
      <c r="AZ30" s="25"/>
    </row>
    <row r="31" spans="1:101" ht="12">
      <c r="A31" s="57">
        <f t="shared" si="9"/>
        <v>24</v>
      </c>
      <c r="B31" s="55" t="s">
        <v>17</v>
      </c>
      <c r="C31" s="22" t="s">
        <v>73</v>
      </c>
      <c r="D31" s="13">
        <v>3239946.92</v>
      </c>
      <c r="E31" s="10">
        <v>334418.69</v>
      </c>
      <c r="F31" s="10">
        <f t="shared" si="0"/>
        <v>2905528.23</v>
      </c>
      <c r="G31" s="10">
        <v>119781.07</v>
      </c>
      <c r="H31" s="34">
        <v>26620426.31</v>
      </c>
      <c r="I31" s="10">
        <f t="shared" si="1"/>
        <v>8.216315564427047</v>
      </c>
      <c r="J31" s="10">
        <v>0</v>
      </c>
      <c r="K31" s="10">
        <f t="shared" si="2"/>
        <v>0</v>
      </c>
      <c r="L31" s="14">
        <f t="shared" si="3"/>
        <v>0</v>
      </c>
      <c r="M31" s="13">
        <v>323994692.04</v>
      </c>
      <c r="N31" s="10">
        <f t="shared" si="4"/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51">
        <v>0</v>
      </c>
      <c r="Z31" s="14">
        <v>0</v>
      </c>
      <c r="AA31" s="13">
        <f t="shared" si="5"/>
        <v>12764765.88</v>
      </c>
      <c r="AB31" s="10">
        <f t="shared" si="6"/>
        <v>26620426.310000002</v>
      </c>
      <c r="AC31" s="10">
        <v>1214724.04</v>
      </c>
      <c r="AD31" s="10">
        <v>3981832.89</v>
      </c>
      <c r="AE31" s="10">
        <v>2976739.88</v>
      </c>
      <c r="AF31" s="10">
        <v>5939179.18</v>
      </c>
      <c r="AG31" s="10">
        <v>1395779.32</v>
      </c>
      <c r="AH31" s="10">
        <v>1395779.32</v>
      </c>
      <c r="AI31" s="10">
        <v>7150270.95</v>
      </c>
      <c r="AJ31" s="10">
        <v>15276383.23</v>
      </c>
      <c r="AK31" s="10">
        <v>27251.69</v>
      </c>
      <c r="AL31" s="14">
        <v>27251.69</v>
      </c>
      <c r="AM31" s="13">
        <f t="shared" si="7"/>
        <v>92841.72</v>
      </c>
      <c r="AN31" s="10">
        <f t="shared" si="8"/>
        <v>334418.69000000006</v>
      </c>
      <c r="AO31" s="10">
        <v>72737.7</v>
      </c>
      <c r="AP31" s="10">
        <v>119781.07</v>
      </c>
      <c r="AQ31" s="10">
        <v>20104.02</v>
      </c>
      <c r="AR31" s="10">
        <v>66735.46</v>
      </c>
      <c r="AS31" s="10">
        <v>0</v>
      </c>
      <c r="AT31" s="10">
        <v>0</v>
      </c>
      <c r="AU31" s="10">
        <v>0</v>
      </c>
      <c r="AV31" s="10">
        <v>147902.16</v>
      </c>
      <c r="AW31" s="10">
        <v>0</v>
      </c>
      <c r="AX31" s="14">
        <v>0</v>
      </c>
      <c r="AY31" s="27"/>
      <c r="AZ31" s="25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52" ht="12">
      <c r="A32" s="57">
        <f t="shared" si="9"/>
        <v>25</v>
      </c>
      <c r="B32" s="55" t="s">
        <v>18</v>
      </c>
      <c r="C32" s="22" t="s">
        <v>74</v>
      </c>
      <c r="D32" s="13">
        <v>235182.53</v>
      </c>
      <c r="E32" s="10">
        <v>44362.59</v>
      </c>
      <c r="F32" s="10">
        <f t="shared" si="0"/>
        <v>190819.94</v>
      </c>
      <c r="G32" s="10">
        <v>7960.99</v>
      </c>
      <c r="H32" s="34">
        <v>1174031.53</v>
      </c>
      <c r="I32" s="10">
        <f t="shared" si="1"/>
        <v>5.491201532304547</v>
      </c>
      <c r="J32" s="10">
        <v>0</v>
      </c>
      <c r="K32" s="10">
        <f t="shared" si="2"/>
        <v>0</v>
      </c>
      <c r="L32" s="14">
        <f t="shared" si="3"/>
        <v>0</v>
      </c>
      <c r="M32" s="13">
        <v>21380230.23</v>
      </c>
      <c r="N32" s="10">
        <f t="shared" si="4"/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4">
        <v>0</v>
      </c>
      <c r="AA32" s="13">
        <f t="shared" si="5"/>
        <v>474989.55000000005</v>
      </c>
      <c r="AB32" s="10">
        <f t="shared" si="6"/>
        <v>1174031.5299999998</v>
      </c>
      <c r="AC32" s="10">
        <v>17813</v>
      </c>
      <c r="AD32" s="10">
        <v>287838.4</v>
      </c>
      <c r="AE32" s="10">
        <v>297849.65</v>
      </c>
      <c r="AF32" s="10">
        <v>496459.3</v>
      </c>
      <c r="AG32" s="10">
        <v>437</v>
      </c>
      <c r="AH32" s="10">
        <v>1951.19</v>
      </c>
      <c r="AI32" s="10">
        <v>158889.9</v>
      </c>
      <c r="AJ32" s="10">
        <v>387782.64</v>
      </c>
      <c r="AK32" s="10">
        <v>0</v>
      </c>
      <c r="AL32" s="14">
        <v>0</v>
      </c>
      <c r="AM32" s="13">
        <f t="shared" si="7"/>
        <v>23977.23</v>
      </c>
      <c r="AN32" s="10">
        <f t="shared" si="8"/>
        <v>44362.590000000004</v>
      </c>
      <c r="AO32" s="10">
        <v>4816.29</v>
      </c>
      <c r="AP32" s="10">
        <v>7960.99</v>
      </c>
      <c r="AQ32" s="10">
        <v>3742.94</v>
      </c>
      <c r="AR32" s="10">
        <v>9108.52</v>
      </c>
      <c r="AS32" s="10">
        <v>14000</v>
      </c>
      <c r="AT32" s="10">
        <v>14000</v>
      </c>
      <c r="AU32" s="10">
        <v>0</v>
      </c>
      <c r="AV32" s="10">
        <v>10662.08</v>
      </c>
      <c r="AW32" s="10">
        <v>1418</v>
      </c>
      <c r="AX32" s="14">
        <v>2631</v>
      </c>
      <c r="AY32" s="25"/>
      <c r="AZ32" s="25"/>
    </row>
    <row r="33" spans="1:52" ht="12">
      <c r="A33" s="57">
        <f t="shared" si="9"/>
        <v>26</v>
      </c>
      <c r="B33" s="55" t="s">
        <v>19</v>
      </c>
      <c r="C33" s="22" t="s">
        <v>75</v>
      </c>
      <c r="D33" s="13">
        <v>855039.43</v>
      </c>
      <c r="E33" s="10">
        <v>142397.56</v>
      </c>
      <c r="F33" s="10">
        <f t="shared" si="0"/>
        <v>712641.8700000001</v>
      </c>
      <c r="G33" s="10">
        <v>28618.61</v>
      </c>
      <c r="H33" s="34">
        <v>7637829.1</v>
      </c>
      <c r="I33" s="10">
        <f t="shared" si="1"/>
        <v>9.825993651983557</v>
      </c>
      <c r="J33" s="10">
        <v>0</v>
      </c>
      <c r="K33" s="10">
        <f t="shared" si="2"/>
        <v>0</v>
      </c>
      <c r="L33" s="14">
        <f t="shared" si="3"/>
        <v>0</v>
      </c>
      <c r="M33" s="13">
        <v>77730857.26</v>
      </c>
      <c r="N33" s="10">
        <f t="shared" si="4"/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4">
        <v>0</v>
      </c>
      <c r="AA33" s="13">
        <f t="shared" si="5"/>
        <v>3407072.4699999997</v>
      </c>
      <c r="AB33" s="10">
        <f t="shared" si="6"/>
        <v>7637829.1</v>
      </c>
      <c r="AC33" s="10">
        <v>92025.6</v>
      </c>
      <c r="AD33" s="10">
        <v>1157676.35</v>
      </c>
      <c r="AE33" s="10">
        <v>624432.01</v>
      </c>
      <c r="AF33" s="10">
        <v>1332915.24</v>
      </c>
      <c r="AG33" s="10">
        <v>0</v>
      </c>
      <c r="AH33" s="10">
        <v>12657.53</v>
      </c>
      <c r="AI33" s="10">
        <v>2690614.86</v>
      </c>
      <c r="AJ33" s="10">
        <v>5134579.98</v>
      </c>
      <c r="AK33" s="10">
        <v>0</v>
      </c>
      <c r="AL33" s="14">
        <v>0</v>
      </c>
      <c r="AM33" s="13">
        <f t="shared" si="7"/>
        <v>40085.119999999995</v>
      </c>
      <c r="AN33" s="10">
        <f t="shared" si="8"/>
        <v>142397.56</v>
      </c>
      <c r="AO33" s="10">
        <v>17414.69</v>
      </c>
      <c r="AP33" s="10">
        <v>28618.61</v>
      </c>
      <c r="AQ33" s="10">
        <v>13602.43</v>
      </c>
      <c r="AR33" s="10">
        <v>68456.83</v>
      </c>
      <c r="AS33" s="10">
        <v>9000</v>
      </c>
      <c r="AT33" s="10">
        <v>9000</v>
      </c>
      <c r="AU33" s="10">
        <v>0</v>
      </c>
      <c r="AV33" s="10">
        <v>36206.52</v>
      </c>
      <c r="AW33" s="10">
        <v>68</v>
      </c>
      <c r="AX33" s="14">
        <v>115.6</v>
      </c>
      <c r="AY33" s="25"/>
      <c r="AZ33" s="25"/>
    </row>
    <row r="34" spans="1:52" ht="12">
      <c r="A34" s="57">
        <f t="shared" si="9"/>
        <v>27</v>
      </c>
      <c r="B34" s="55" t="s">
        <v>20</v>
      </c>
      <c r="C34" s="22" t="s">
        <v>76</v>
      </c>
      <c r="D34" s="13">
        <v>219675.26</v>
      </c>
      <c r="E34" s="10">
        <v>34232.58</v>
      </c>
      <c r="F34" s="10">
        <f t="shared" si="0"/>
        <v>185442.68</v>
      </c>
      <c r="G34" s="10">
        <v>7417.65</v>
      </c>
      <c r="H34" s="34">
        <v>1419351.44</v>
      </c>
      <c r="I34" s="10">
        <f t="shared" si="1"/>
        <v>7.10724829805336</v>
      </c>
      <c r="J34" s="10">
        <v>0</v>
      </c>
      <c r="K34" s="10">
        <f t="shared" si="2"/>
        <v>0</v>
      </c>
      <c r="L34" s="14">
        <f t="shared" si="3"/>
        <v>0</v>
      </c>
      <c r="M34" s="13">
        <v>19970477.75</v>
      </c>
      <c r="N34" s="10">
        <f t="shared" si="4"/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4">
        <v>0</v>
      </c>
      <c r="AA34" s="13">
        <f t="shared" si="5"/>
        <v>456342.83</v>
      </c>
      <c r="AB34" s="10">
        <f t="shared" si="6"/>
        <v>1419351.4400000002</v>
      </c>
      <c r="AC34" s="10">
        <v>83655.1</v>
      </c>
      <c r="AD34" s="10">
        <v>70385.1</v>
      </c>
      <c r="AE34" s="10">
        <v>172025.76</v>
      </c>
      <c r="AF34" s="10">
        <v>243515.48</v>
      </c>
      <c r="AG34" s="10">
        <v>0</v>
      </c>
      <c r="AH34" s="10">
        <v>0</v>
      </c>
      <c r="AI34" s="10">
        <v>200661.97</v>
      </c>
      <c r="AJ34" s="10">
        <v>1105450.86</v>
      </c>
      <c r="AK34" s="10">
        <v>0</v>
      </c>
      <c r="AL34" s="14">
        <v>0</v>
      </c>
      <c r="AM34" s="13">
        <f t="shared" si="7"/>
        <v>19445.03</v>
      </c>
      <c r="AN34" s="10">
        <f t="shared" si="8"/>
        <v>34232.58</v>
      </c>
      <c r="AO34" s="10">
        <v>4504.27</v>
      </c>
      <c r="AP34" s="10">
        <v>7417.65</v>
      </c>
      <c r="AQ34" s="10">
        <v>4892.76</v>
      </c>
      <c r="AR34" s="10">
        <v>7328.66</v>
      </c>
      <c r="AS34" s="10">
        <v>10000</v>
      </c>
      <c r="AT34" s="10">
        <v>10000</v>
      </c>
      <c r="AU34" s="10">
        <v>0</v>
      </c>
      <c r="AV34" s="10">
        <v>9390.27</v>
      </c>
      <c r="AW34" s="10">
        <v>48</v>
      </c>
      <c r="AX34" s="14">
        <v>96</v>
      </c>
      <c r="AY34" s="25"/>
      <c r="AZ34" s="25"/>
    </row>
    <row r="35" spans="1:52" ht="12">
      <c r="A35" s="57">
        <f t="shared" si="9"/>
        <v>28</v>
      </c>
      <c r="B35" s="55" t="s">
        <v>21</v>
      </c>
      <c r="C35" s="22" t="s">
        <v>77</v>
      </c>
      <c r="D35" s="13">
        <v>20013.37</v>
      </c>
      <c r="E35" s="10">
        <v>3042.88</v>
      </c>
      <c r="F35" s="10">
        <f t="shared" si="0"/>
        <v>16970.489999999998</v>
      </c>
      <c r="G35" s="10">
        <v>683.01</v>
      </c>
      <c r="H35" s="34">
        <v>44874.79</v>
      </c>
      <c r="I35" s="10">
        <f t="shared" si="1"/>
        <v>2.466464594986838</v>
      </c>
      <c r="J35" s="10">
        <v>0</v>
      </c>
      <c r="K35" s="10">
        <f t="shared" si="2"/>
        <v>0</v>
      </c>
      <c r="L35" s="14">
        <f t="shared" si="3"/>
        <v>0</v>
      </c>
      <c r="M35" s="13">
        <v>1819397.29</v>
      </c>
      <c r="N35" s="10">
        <f t="shared" si="4"/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4">
        <v>0</v>
      </c>
      <c r="AA35" s="13">
        <f t="shared" si="5"/>
        <v>19420.92</v>
      </c>
      <c r="AB35" s="10">
        <f t="shared" si="6"/>
        <v>44874.79</v>
      </c>
      <c r="AC35" s="10">
        <v>0</v>
      </c>
      <c r="AD35" s="10">
        <v>0</v>
      </c>
      <c r="AE35" s="10">
        <v>9966.2</v>
      </c>
      <c r="AF35" s="10">
        <v>19057.58</v>
      </c>
      <c r="AG35" s="10">
        <v>0</v>
      </c>
      <c r="AH35" s="10">
        <v>0</v>
      </c>
      <c r="AI35" s="10">
        <v>9454.72</v>
      </c>
      <c r="AJ35" s="10">
        <v>25817.21</v>
      </c>
      <c r="AK35" s="10">
        <v>0</v>
      </c>
      <c r="AL35" s="14">
        <v>0</v>
      </c>
      <c r="AM35" s="13">
        <f t="shared" si="7"/>
        <v>1443.73</v>
      </c>
      <c r="AN35" s="10">
        <f t="shared" si="8"/>
        <v>3042.88</v>
      </c>
      <c r="AO35" s="10">
        <v>411.73</v>
      </c>
      <c r="AP35" s="10">
        <v>683.01</v>
      </c>
      <c r="AQ35" s="10">
        <v>0</v>
      </c>
      <c r="AR35" s="10">
        <v>0</v>
      </c>
      <c r="AS35" s="10">
        <v>1000</v>
      </c>
      <c r="AT35" s="10">
        <v>1000</v>
      </c>
      <c r="AU35" s="10">
        <v>0</v>
      </c>
      <c r="AV35" s="10">
        <v>1279.87</v>
      </c>
      <c r="AW35" s="10">
        <v>32</v>
      </c>
      <c r="AX35" s="14">
        <v>80</v>
      </c>
      <c r="AY35" s="25"/>
      <c r="AZ35" s="25"/>
    </row>
    <row r="36" spans="1:52" ht="12">
      <c r="A36" s="57">
        <f t="shared" si="9"/>
        <v>29</v>
      </c>
      <c r="B36" s="55" t="s">
        <v>22</v>
      </c>
      <c r="C36" s="22" t="s">
        <v>78</v>
      </c>
      <c r="D36" s="13">
        <v>51813.59</v>
      </c>
      <c r="E36" s="10">
        <v>11944.77</v>
      </c>
      <c r="F36" s="10">
        <f t="shared" si="0"/>
        <v>39868.81999999999</v>
      </c>
      <c r="G36" s="10">
        <v>1760.42</v>
      </c>
      <c r="H36" s="34">
        <v>186149.94</v>
      </c>
      <c r="I36" s="10">
        <f t="shared" si="1"/>
        <v>3.9519538807024537</v>
      </c>
      <c r="J36" s="10">
        <v>0</v>
      </c>
      <c r="K36" s="10">
        <f t="shared" si="2"/>
        <v>0</v>
      </c>
      <c r="L36" s="14">
        <f t="shared" si="3"/>
        <v>0</v>
      </c>
      <c r="M36" s="13">
        <v>4710326.73</v>
      </c>
      <c r="N36" s="10">
        <f t="shared" si="4"/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4">
        <v>0</v>
      </c>
      <c r="AA36" s="13">
        <f t="shared" si="5"/>
        <v>68776.42</v>
      </c>
      <c r="AB36" s="10">
        <f t="shared" si="6"/>
        <v>186149.94</v>
      </c>
      <c r="AC36" s="10">
        <v>-4313</v>
      </c>
      <c r="AD36" s="10">
        <v>29467.91</v>
      </c>
      <c r="AE36" s="10">
        <v>43723.93</v>
      </c>
      <c r="AF36" s="10">
        <v>88890.5</v>
      </c>
      <c r="AG36" s="10">
        <v>414.11</v>
      </c>
      <c r="AH36" s="10">
        <v>1224.67</v>
      </c>
      <c r="AI36" s="10">
        <v>28951.38</v>
      </c>
      <c r="AJ36" s="10">
        <v>66566.86</v>
      </c>
      <c r="AK36" s="10">
        <v>0</v>
      </c>
      <c r="AL36" s="14">
        <v>0</v>
      </c>
      <c r="AM36" s="13">
        <f t="shared" si="7"/>
        <v>7760.43</v>
      </c>
      <c r="AN36" s="10">
        <f t="shared" si="8"/>
        <v>11944.77</v>
      </c>
      <c r="AO36" s="10">
        <v>1063.5</v>
      </c>
      <c r="AP36" s="10">
        <v>1760.42</v>
      </c>
      <c r="AQ36" s="10">
        <v>2836.93</v>
      </c>
      <c r="AR36" s="10">
        <v>6324.35</v>
      </c>
      <c r="AS36" s="10">
        <v>0</v>
      </c>
      <c r="AT36" s="10">
        <v>0</v>
      </c>
      <c r="AU36" s="10">
        <v>3860</v>
      </c>
      <c r="AV36" s="10">
        <v>3860</v>
      </c>
      <c r="AW36" s="10">
        <v>0</v>
      </c>
      <c r="AX36" s="14">
        <v>0</v>
      </c>
      <c r="AY36" s="25"/>
      <c r="AZ36" s="25"/>
    </row>
    <row r="37" spans="1:52" ht="12">
      <c r="A37" s="57">
        <f t="shared" si="9"/>
        <v>30</v>
      </c>
      <c r="B37" s="55" t="s">
        <v>23</v>
      </c>
      <c r="C37" s="22" t="s">
        <v>79</v>
      </c>
      <c r="D37" s="13">
        <v>21914.31</v>
      </c>
      <c r="E37" s="10">
        <v>12002.35</v>
      </c>
      <c r="F37" s="10">
        <f t="shared" si="0"/>
        <v>9911.960000000001</v>
      </c>
      <c r="G37" s="10">
        <v>737.86</v>
      </c>
      <c r="H37" s="34">
        <v>168700.42</v>
      </c>
      <c r="I37" s="10">
        <f t="shared" si="1"/>
        <v>8.468005532811379</v>
      </c>
      <c r="J37" s="10">
        <v>0</v>
      </c>
      <c r="K37" s="10">
        <f t="shared" si="2"/>
        <v>0</v>
      </c>
      <c r="L37" s="14">
        <f t="shared" si="3"/>
        <v>0</v>
      </c>
      <c r="M37" s="13">
        <v>1992209.61</v>
      </c>
      <c r="N37" s="10">
        <f t="shared" si="4"/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4">
        <v>0</v>
      </c>
      <c r="AA37" s="13">
        <f t="shared" si="5"/>
        <v>61611.270000000004</v>
      </c>
      <c r="AB37" s="10">
        <f t="shared" si="6"/>
        <v>168700.42</v>
      </c>
      <c r="AC37" s="10">
        <v>4737.95</v>
      </c>
      <c r="AD37" s="10">
        <v>10355.52</v>
      </c>
      <c r="AE37" s="10">
        <v>18025.45</v>
      </c>
      <c r="AF37" s="10">
        <v>39491</v>
      </c>
      <c r="AG37" s="10">
        <v>3.86</v>
      </c>
      <c r="AH37" s="10">
        <v>19.65</v>
      </c>
      <c r="AI37" s="10">
        <v>38844.01</v>
      </c>
      <c r="AJ37" s="10">
        <v>118834.25</v>
      </c>
      <c r="AK37" s="10">
        <v>0</v>
      </c>
      <c r="AL37" s="14">
        <v>0</v>
      </c>
      <c r="AM37" s="13">
        <f t="shared" si="7"/>
        <v>11237.22</v>
      </c>
      <c r="AN37" s="10">
        <f t="shared" si="8"/>
        <v>12002.35</v>
      </c>
      <c r="AO37" s="10">
        <v>448.81</v>
      </c>
      <c r="AP37" s="10">
        <v>737.86</v>
      </c>
      <c r="AQ37" s="10">
        <v>846.81</v>
      </c>
      <c r="AR37" s="10">
        <v>1304.89</v>
      </c>
      <c r="AS37" s="10">
        <v>9000</v>
      </c>
      <c r="AT37" s="10">
        <v>9000</v>
      </c>
      <c r="AU37" s="10">
        <v>923.6</v>
      </c>
      <c r="AV37" s="10">
        <v>923.6</v>
      </c>
      <c r="AW37" s="10">
        <v>18</v>
      </c>
      <c r="AX37" s="14">
        <v>36</v>
      </c>
      <c r="AY37" s="25"/>
      <c r="AZ37" s="25"/>
    </row>
    <row r="38" spans="1:52" ht="12">
      <c r="A38" s="57">
        <f t="shared" si="9"/>
        <v>31</v>
      </c>
      <c r="B38" s="55" t="s">
        <v>24</v>
      </c>
      <c r="C38" s="22" t="s">
        <v>80</v>
      </c>
      <c r="D38" s="13">
        <v>406605.78</v>
      </c>
      <c r="E38" s="10">
        <v>54486.03</v>
      </c>
      <c r="F38" s="10">
        <f t="shared" si="0"/>
        <v>352119.75</v>
      </c>
      <c r="G38" s="10">
        <v>13703.92</v>
      </c>
      <c r="H38" s="34">
        <v>2749063.19</v>
      </c>
      <c r="I38" s="10">
        <f t="shared" si="1"/>
        <v>7.437104136801039</v>
      </c>
      <c r="J38" s="10">
        <v>0</v>
      </c>
      <c r="K38" s="10">
        <f t="shared" si="2"/>
        <v>0</v>
      </c>
      <c r="L38" s="14">
        <f t="shared" si="3"/>
        <v>0</v>
      </c>
      <c r="M38" s="13">
        <v>36964161.58</v>
      </c>
      <c r="N38" s="10">
        <f t="shared" si="4"/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4">
        <v>0</v>
      </c>
      <c r="AA38" s="13">
        <f t="shared" si="5"/>
        <v>1464728.3299999998</v>
      </c>
      <c r="AB38" s="10">
        <f t="shared" si="6"/>
        <v>2749063.19</v>
      </c>
      <c r="AC38" s="10">
        <v>-37793.57</v>
      </c>
      <c r="AD38" s="10">
        <v>181385.81</v>
      </c>
      <c r="AE38" s="10">
        <v>382717.24</v>
      </c>
      <c r="AF38" s="10">
        <v>930511.21</v>
      </c>
      <c r="AG38" s="10">
        <v>0</v>
      </c>
      <c r="AH38" s="10">
        <v>0</v>
      </c>
      <c r="AI38" s="10">
        <v>1119804.66</v>
      </c>
      <c r="AJ38" s="10">
        <v>1637166.17</v>
      </c>
      <c r="AK38" s="10">
        <v>0</v>
      </c>
      <c r="AL38" s="14">
        <v>0</v>
      </c>
      <c r="AM38" s="13">
        <f t="shared" si="7"/>
        <v>9104.32</v>
      </c>
      <c r="AN38" s="10">
        <f t="shared" si="8"/>
        <v>54486.03</v>
      </c>
      <c r="AO38" s="10">
        <v>8303.73</v>
      </c>
      <c r="AP38" s="10">
        <v>13703.92</v>
      </c>
      <c r="AQ38" s="10">
        <v>776.59</v>
      </c>
      <c r="AR38" s="10">
        <v>23239.66</v>
      </c>
      <c r="AS38" s="10">
        <v>0</v>
      </c>
      <c r="AT38" s="10">
        <v>0</v>
      </c>
      <c r="AU38" s="10">
        <v>0</v>
      </c>
      <c r="AV38" s="10">
        <v>17486.45</v>
      </c>
      <c r="AW38" s="10">
        <v>24</v>
      </c>
      <c r="AX38" s="14">
        <v>56</v>
      </c>
      <c r="AY38" s="25"/>
      <c r="AZ38" s="25"/>
    </row>
    <row r="39" spans="1:52" ht="12">
      <c r="A39" s="57">
        <f t="shared" si="9"/>
        <v>32</v>
      </c>
      <c r="B39" s="55" t="s">
        <v>25</v>
      </c>
      <c r="C39" s="22" t="s">
        <v>81</v>
      </c>
      <c r="D39" s="13">
        <v>29765.43</v>
      </c>
      <c r="E39" s="10">
        <v>18218.57</v>
      </c>
      <c r="F39" s="10">
        <f t="shared" si="0"/>
        <v>11546.86</v>
      </c>
      <c r="G39" s="10">
        <v>1003.48</v>
      </c>
      <c r="H39" s="34">
        <v>218124.42</v>
      </c>
      <c r="I39" s="10">
        <f t="shared" si="1"/>
        <v>8.060923112946279</v>
      </c>
      <c r="J39" s="10">
        <v>0</v>
      </c>
      <c r="K39" s="10">
        <f t="shared" si="2"/>
        <v>0</v>
      </c>
      <c r="L39" s="14">
        <f t="shared" si="3"/>
        <v>0</v>
      </c>
      <c r="M39" s="13">
        <v>2705948.4</v>
      </c>
      <c r="N39" s="10">
        <f t="shared" si="4"/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4">
        <v>0</v>
      </c>
      <c r="AA39" s="13">
        <f t="shared" si="5"/>
        <v>71070.53</v>
      </c>
      <c r="AB39" s="10">
        <f t="shared" si="6"/>
        <v>218124.41999999998</v>
      </c>
      <c r="AC39" s="10">
        <v>9119.96</v>
      </c>
      <c r="AD39" s="10">
        <v>69249.99</v>
      </c>
      <c r="AE39" s="10">
        <v>24488.34</v>
      </c>
      <c r="AF39" s="10">
        <v>47305.34</v>
      </c>
      <c r="AG39" s="10">
        <v>0</v>
      </c>
      <c r="AH39" s="10">
        <v>0</v>
      </c>
      <c r="AI39" s="10">
        <v>37462.23</v>
      </c>
      <c r="AJ39" s="10">
        <v>101569.09</v>
      </c>
      <c r="AK39" s="10">
        <v>0</v>
      </c>
      <c r="AL39" s="14">
        <v>0</v>
      </c>
      <c r="AM39" s="13">
        <f t="shared" si="7"/>
        <v>12192.29</v>
      </c>
      <c r="AN39" s="10">
        <f t="shared" si="8"/>
        <v>18218.57</v>
      </c>
      <c r="AO39" s="10">
        <v>609.49</v>
      </c>
      <c r="AP39" s="10">
        <v>1003.48</v>
      </c>
      <c r="AQ39" s="10">
        <v>1582.8</v>
      </c>
      <c r="AR39" s="10">
        <v>5961.44</v>
      </c>
      <c r="AS39" s="10">
        <v>10000</v>
      </c>
      <c r="AT39" s="10">
        <v>10000</v>
      </c>
      <c r="AU39" s="10">
        <v>0</v>
      </c>
      <c r="AV39" s="10">
        <v>1253.65</v>
      </c>
      <c r="AW39" s="10">
        <v>0</v>
      </c>
      <c r="AX39" s="14">
        <v>0</v>
      </c>
      <c r="AY39" s="25"/>
      <c r="AZ39" s="25"/>
    </row>
    <row r="40" spans="1:52" ht="12">
      <c r="A40" s="57">
        <f t="shared" si="9"/>
        <v>33</v>
      </c>
      <c r="B40" s="55" t="s">
        <v>26</v>
      </c>
      <c r="C40" s="22" t="s">
        <v>82</v>
      </c>
      <c r="D40" s="13">
        <v>36042.09</v>
      </c>
      <c r="E40" s="10">
        <v>7844.49</v>
      </c>
      <c r="F40" s="10">
        <f aca="true" t="shared" si="10" ref="F40:F70">D40-E40</f>
        <v>28197.6</v>
      </c>
      <c r="G40" s="10">
        <v>1218.03</v>
      </c>
      <c r="H40" s="34">
        <v>199732.86</v>
      </c>
      <c r="I40" s="10">
        <f aca="true" t="shared" si="11" ref="I40:I70">H40*100/M40</f>
        <v>6.095822206142452</v>
      </c>
      <c r="J40" s="10">
        <v>0</v>
      </c>
      <c r="K40" s="10">
        <f aca="true" t="shared" si="12" ref="K40:K70">J40*100/H40</f>
        <v>0</v>
      </c>
      <c r="L40" s="14">
        <f t="shared" si="3"/>
        <v>0</v>
      </c>
      <c r="M40" s="13">
        <v>3276553.24</v>
      </c>
      <c r="N40" s="10">
        <f aca="true" t="shared" si="13" ref="N40:N70">SUM(O40:Z40)</f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4">
        <v>0</v>
      </c>
      <c r="AA40" s="13">
        <f aca="true" t="shared" si="14" ref="AA40:AA70">AC40+AE40+AG40+AI40+AK40</f>
        <v>102470.04</v>
      </c>
      <c r="AB40" s="10">
        <f aca="true" t="shared" si="15" ref="AB40:AB70">AD40+AF40+AH40+AJ40+AL40</f>
        <v>199732.86</v>
      </c>
      <c r="AC40" s="10">
        <v>-7648.8</v>
      </c>
      <c r="AD40" s="10">
        <v>-17531.54</v>
      </c>
      <c r="AE40" s="10">
        <v>54011.34</v>
      </c>
      <c r="AF40" s="10">
        <v>94983.75</v>
      </c>
      <c r="AG40" s="10">
        <v>0</v>
      </c>
      <c r="AH40" s="10">
        <v>0</v>
      </c>
      <c r="AI40" s="10">
        <v>56107.5</v>
      </c>
      <c r="AJ40" s="10">
        <v>122280.65</v>
      </c>
      <c r="AK40" s="10">
        <v>0</v>
      </c>
      <c r="AL40" s="14">
        <v>0</v>
      </c>
      <c r="AM40" s="13">
        <f aca="true" t="shared" si="16" ref="AM40:AM70">AO40+AQ40+AS40+AU40+AW40</f>
        <v>3976.59</v>
      </c>
      <c r="AN40" s="10">
        <f aca="true" t="shared" si="17" ref="AN40:AN70">AP40+AR40+AT40+AV40+AX40</f>
        <v>7844.49</v>
      </c>
      <c r="AO40" s="10">
        <v>736.55</v>
      </c>
      <c r="AP40" s="10">
        <v>1218.03</v>
      </c>
      <c r="AQ40" s="10">
        <v>2817.55</v>
      </c>
      <c r="AR40" s="10">
        <v>6203.97</v>
      </c>
      <c r="AS40" s="10">
        <v>0</v>
      </c>
      <c r="AT40" s="10">
        <v>0</v>
      </c>
      <c r="AU40" s="10">
        <v>422.49</v>
      </c>
      <c r="AV40" s="10">
        <v>422.49</v>
      </c>
      <c r="AW40" s="10">
        <v>0</v>
      </c>
      <c r="AX40" s="14">
        <v>0</v>
      </c>
      <c r="AY40" s="25"/>
      <c r="AZ40" s="25"/>
    </row>
    <row r="41" spans="1:52" ht="12">
      <c r="A41" s="57">
        <f aca="true" t="shared" si="18" ref="A41:A70">A40+1</f>
        <v>34</v>
      </c>
      <c r="B41" s="55" t="s">
        <v>27</v>
      </c>
      <c r="C41" s="22" t="s">
        <v>83</v>
      </c>
      <c r="D41" s="13">
        <v>400217.32</v>
      </c>
      <c r="E41" s="10">
        <v>236631.07</v>
      </c>
      <c r="F41" s="10">
        <f t="shared" si="10"/>
        <v>163586.25</v>
      </c>
      <c r="G41" s="10">
        <v>13537.86</v>
      </c>
      <c r="H41" s="34">
        <v>2373617.38</v>
      </c>
      <c r="I41" s="10">
        <f t="shared" si="11"/>
        <v>6.523903336299215</v>
      </c>
      <c r="J41" s="10">
        <v>0</v>
      </c>
      <c r="K41" s="10">
        <f t="shared" si="12"/>
        <v>0</v>
      </c>
      <c r="L41" s="14">
        <f aca="true" t="shared" si="19" ref="L41:L70">J41*100/M41</f>
        <v>0</v>
      </c>
      <c r="M41" s="13">
        <v>36383392.85</v>
      </c>
      <c r="N41" s="10">
        <f t="shared" si="13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4">
        <v>0</v>
      </c>
      <c r="AA41" s="13">
        <f t="shared" si="14"/>
        <v>1380123.8900000001</v>
      </c>
      <c r="AB41" s="10">
        <f t="shared" si="15"/>
        <v>2373617.38</v>
      </c>
      <c r="AC41" s="10">
        <v>475276.12</v>
      </c>
      <c r="AD41" s="10">
        <v>893204.34</v>
      </c>
      <c r="AE41" s="10">
        <v>269059.09</v>
      </c>
      <c r="AF41" s="10">
        <v>463549.67</v>
      </c>
      <c r="AG41" s="10">
        <v>0</v>
      </c>
      <c r="AH41" s="10">
        <v>0</v>
      </c>
      <c r="AI41" s="10">
        <v>635788.68</v>
      </c>
      <c r="AJ41" s="10">
        <v>1016863.37</v>
      </c>
      <c r="AK41" s="10">
        <v>0</v>
      </c>
      <c r="AL41" s="14">
        <v>0</v>
      </c>
      <c r="AM41" s="13">
        <f t="shared" si="16"/>
        <v>152089.87</v>
      </c>
      <c r="AN41" s="10">
        <f t="shared" si="17"/>
        <v>236631.07</v>
      </c>
      <c r="AO41" s="10">
        <v>8189.93</v>
      </c>
      <c r="AP41" s="10">
        <v>13537.86</v>
      </c>
      <c r="AQ41" s="10">
        <v>143699.94</v>
      </c>
      <c r="AR41" s="10">
        <v>199255.14</v>
      </c>
      <c r="AS41" s="10">
        <v>0</v>
      </c>
      <c r="AT41" s="10">
        <v>0</v>
      </c>
      <c r="AU41" s="10">
        <v>0</v>
      </c>
      <c r="AV41" s="10">
        <v>23548.07</v>
      </c>
      <c r="AW41" s="10">
        <v>200</v>
      </c>
      <c r="AX41" s="14">
        <v>290</v>
      </c>
      <c r="AY41" s="25"/>
      <c r="AZ41" s="25"/>
    </row>
    <row r="42" spans="1:52" ht="12">
      <c r="A42" s="57">
        <f t="shared" si="18"/>
        <v>35</v>
      </c>
      <c r="B42" s="55" t="s">
        <v>28</v>
      </c>
      <c r="C42" s="22" t="s">
        <v>85</v>
      </c>
      <c r="D42" s="28">
        <v>63033.84</v>
      </c>
      <c r="E42" s="29">
        <v>13259.44</v>
      </c>
      <c r="F42" s="29">
        <f t="shared" si="10"/>
        <v>49774.399999999994</v>
      </c>
      <c r="G42" s="29">
        <v>2197.49</v>
      </c>
      <c r="H42" s="35">
        <v>615992.18</v>
      </c>
      <c r="I42" s="29">
        <f t="shared" si="11"/>
        <v>10.358748618693365</v>
      </c>
      <c r="J42" s="29">
        <v>0</v>
      </c>
      <c r="K42" s="29">
        <f t="shared" si="12"/>
        <v>0</v>
      </c>
      <c r="L42" s="30">
        <f t="shared" si="19"/>
        <v>0</v>
      </c>
      <c r="M42" s="28">
        <v>5946588.75</v>
      </c>
      <c r="N42" s="29">
        <f t="shared" si="13"/>
        <v>0</v>
      </c>
      <c r="O42" s="29">
        <v>0</v>
      </c>
      <c r="P42" s="29">
        <v>0</v>
      </c>
      <c r="Q42" s="29">
        <v>0</v>
      </c>
      <c r="R42" s="10">
        <v>0</v>
      </c>
      <c r="S42" s="10">
        <v>0</v>
      </c>
      <c r="T42" s="10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30">
        <v>0</v>
      </c>
      <c r="AA42" s="28">
        <f t="shared" si="14"/>
        <v>284991.23</v>
      </c>
      <c r="AB42" s="29">
        <f t="shared" si="15"/>
        <v>615992.1799999999</v>
      </c>
      <c r="AC42" s="29">
        <v>3382</v>
      </c>
      <c r="AD42" s="29">
        <v>23760.91</v>
      </c>
      <c r="AE42" s="29">
        <v>34546.67</v>
      </c>
      <c r="AF42" s="29">
        <v>88229.4</v>
      </c>
      <c r="AG42" s="29">
        <v>0</v>
      </c>
      <c r="AH42" s="29">
        <v>0</v>
      </c>
      <c r="AI42" s="29">
        <v>247062.56</v>
      </c>
      <c r="AJ42" s="29">
        <v>504001.87</v>
      </c>
      <c r="AK42" s="29">
        <v>0</v>
      </c>
      <c r="AL42" s="30">
        <v>0</v>
      </c>
      <c r="AM42" s="28">
        <f t="shared" si="16"/>
        <v>5040.84</v>
      </c>
      <c r="AN42" s="29">
        <f t="shared" si="17"/>
        <v>13259.44</v>
      </c>
      <c r="AO42" s="29">
        <v>1337.02</v>
      </c>
      <c r="AP42" s="29">
        <v>2197.49</v>
      </c>
      <c r="AQ42" s="29">
        <v>3363.82</v>
      </c>
      <c r="AR42" s="29">
        <v>7318.05</v>
      </c>
      <c r="AS42" s="29">
        <v>0</v>
      </c>
      <c r="AT42" s="29">
        <v>0</v>
      </c>
      <c r="AU42" s="29">
        <v>0</v>
      </c>
      <c r="AV42" s="29">
        <v>2843.9</v>
      </c>
      <c r="AW42" s="29">
        <v>340</v>
      </c>
      <c r="AX42" s="30">
        <v>900</v>
      </c>
      <c r="AY42" s="25"/>
      <c r="AZ42" s="25"/>
    </row>
    <row r="43" spans="1:52" ht="12">
      <c r="A43" s="57">
        <f t="shared" si="18"/>
        <v>36</v>
      </c>
      <c r="B43" s="55" t="s">
        <v>29</v>
      </c>
      <c r="C43" s="22" t="s">
        <v>87</v>
      </c>
      <c r="D43" s="13">
        <v>87343.4</v>
      </c>
      <c r="E43" s="10">
        <v>11436.09</v>
      </c>
      <c r="F43" s="10">
        <f t="shared" si="10"/>
        <v>75907.31</v>
      </c>
      <c r="G43" s="10">
        <v>2935.71</v>
      </c>
      <c r="H43" s="34">
        <v>630908.22</v>
      </c>
      <c r="I43" s="10">
        <f t="shared" si="11"/>
        <v>7.945638245818923</v>
      </c>
      <c r="J43" s="10">
        <v>0</v>
      </c>
      <c r="K43" s="10">
        <f t="shared" si="12"/>
        <v>0</v>
      </c>
      <c r="L43" s="14">
        <f t="shared" si="19"/>
        <v>0</v>
      </c>
      <c r="M43" s="13">
        <v>7940308.89</v>
      </c>
      <c r="N43" s="10">
        <f t="shared" si="13"/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4">
        <v>0</v>
      </c>
      <c r="AA43" s="13">
        <f t="shared" si="14"/>
        <v>259306.91999999998</v>
      </c>
      <c r="AB43" s="10">
        <f t="shared" si="15"/>
        <v>630908.22</v>
      </c>
      <c r="AC43" s="10">
        <v>55672.5</v>
      </c>
      <c r="AD43" s="10">
        <v>158480.1</v>
      </c>
      <c r="AE43" s="10">
        <v>50586.2</v>
      </c>
      <c r="AF43" s="10">
        <v>95847.1</v>
      </c>
      <c r="AG43" s="10">
        <v>0</v>
      </c>
      <c r="AH43" s="10">
        <v>0</v>
      </c>
      <c r="AI43" s="10">
        <v>153048.22</v>
      </c>
      <c r="AJ43" s="10">
        <v>376581.02</v>
      </c>
      <c r="AK43" s="10">
        <v>0</v>
      </c>
      <c r="AL43" s="14">
        <v>0</v>
      </c>
      <c r="AM43" s="13">
        <f t="shared" si="16"/>
        <v>5319.5</v>
      </c>
      <c r="AN43" s="10">
        <f t="shared" si="17"/>
        <v>11436.09</v>
      </c>
      <c r="AO43" s="10">
        <v>1781.87</v>
      </c>
      <c r="AP43" s="10">
        <v>2935.71</v>
      </c>
      <c r="AQ43" s="10">
        <v>2980.15</v>
      </c>
      <c r="AR43" s="10">
        <v>7364.3</v>
      </c>
      <c r="AS43" s="10">
        <v>0</v>
      </c>
      <c r="AT43" s="10">
        <v>0</v>
      </c>
      <c r="AU43" s="10">
        <v>0</v>
      </c>
      <c r="AV43" s="10">
        <v>0</v>
      </c>
      <c r="AW43" s="10">
        <v>557.48</v>
      </c>
      <c r="AX43" s="14">
        <v>1136.08</v>
      </c>
      <c r="AY43" s="25"/>
      <c r="AZ43" s="25"/>
    </row>
    <row r="44" spans="1:52" ht="12">
      <c r="A44" s="57">
        <f t="shared" si="18"/>
        <v>37</v>
      </c>
      <c r="B44" s="55" t="s">
        <v>30</v>
      </c>
      <c r="C44" s="22" t="s">
        <v>88</v>
      </c>
      <c r="D44" s="13">
        <v>400779.04</v>
      </c>
      <c r="E44" s="10">
        <v>74484.43</v>
      </c>
      <c r="F44" s="10">
        <f t="shared" si="10"/>
        <v>326294.61</v>
      </c>
      <c r="G44" s="10">
        <v>13644.33</v>
      </c>
      <c r="H44" s="34">
        <v>1299149.17</v>
      </c>
      <c r="I44" s="10">
        <f t="shared" si="11"/>
        <v>3.565715603493483</v>
      </c>
      <c r="J44" s="10">
        <v>0</v>
      </c>
      <c r="K44" s="10">
        <f t="shared" si="12"/>
        <v>0</v>
      </c>
      <c r="L44" s="14">
        <f t="shared" si="19"/>
        <v>0</v>
      </c>
      <c r="M44" s="13">
        <v>36434458.45</v>
      </c>
      <c r="N44" s="10">
        <f t="shared" si="13"/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4">
        <v>0</v>
      </c>
      <c r="AA44" s="13">
        <f t="shared" si="14"/>
        <v>730679.1</v>
      </c>
      <c r="AB44" s="10">
        <f t="shared" si="15"/>
        <v>1299149.17</v>
      </c>
      <c r="AC44" s="10">
        <v>0</v>
      </c>
      <c r="AD44" s="10">
        <v>91890.7</v>
      </c>
      <c r="AE44" s="10">
        <v>0</v>
      </c>
      <c r="AF44" s="10">
        <v>446414.13</v>
      </c>
      <c r="AG44" s="10">
        <v>2.98</v>
      </c>
      <c r="AH44" s="10">
        <v>19.74</v>
      </c>
      <c r="AI44" s="10">
        <v>730676.12</v>
      </c>
      <c r="AJ44" s="10">
        <v>760824.6</v>
      </c>
      <c r="AK44" s="10">
        <v>0</v>
      </c>
      <c r="AL44" s="14">
        <v>0</v>
      </c>
      <c r="AM44" s="13">
        <f t="shared" si="16"/>
        <v>41321.95</v>
      </c>
      <c r="AN44" s="10">
        <f t="shared" si="17"/>
        <v>74484.43000000001</v>
      </c>
      <c r="AO44" s="10">
        <v>8233</v>
      </c>
      <c r="AP44" s="10">
        <v>13644.33</v>
      </c>
      <c r="AQ44" s="10">
        <v>8287</v>
      </c>
      <c r="AR44" s="10">
        <v>17346.31</v>
      </c>
      <c r="AS44" s="10">
        <v>23600</v>
      </c>
      <c r="AT44" s="10">
        <v>23600</v>
      </c>
      <c r="AU44" s="10">
        <v>0</v>
      </c>
      <c r="AV44" s="10">
        <v>17324.13</v>
      </c>
      <c r="AW44" s="10">
        <v>1201.95</v>
      </c>
      <c r="AX44" s="14">
        <v>2569.66</v>
      </c>
      <c r="AY44" s="25"/>
      <c r="AZ44" s="25"/>
    </row>
    <row r="45" spans="1:52" ht="19.5">
      <c r="A45" s="57">
        <f t="shared" si="18"/>
        <v>38</v>
      </c>
      <c r="B45" s="55" t="s">
        <v>31</v>
      </c>
      <c r="C45" s="22" t="s">
        <v>89</v>
      </c>
      <c r="D45" s="13">
        <v>1845501.33</v>
      </c>
      <c r="E45" s="10">
        <v>245760.43</v>
      </c>
      <c r="F45" s="10">
        <f t="shared" si="10"/>
        <v>1599740.9000000001</v>
      </c>
      <c r="G45" s="10">
        <v>61837.9</v>
      </c>
      <c r="H45" s="34">
        <v>16046212.01</v>
      </c>
      <c r="I45" s="10">
        <f t="shared" si="11"/>
        <v>9.564248428588385</v>
      </c>
      <c r="J45" s="10">
        <v>0</v>
      </c>
      <c r="K45" s="10">
        <f t="shared" si="12"/>
        <v>0</v>
      </c>
      <c r="L45" s="14">
        <f t="shared" si="19"/>
        <v>0</v>
      </c>
      <c r="M45" s="13">
        <v>167772848.33</v>
      </c>
      <c r="N45" s="10">
        <f t="shared" si="13"/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4">
        <v>0</v>
      </c>
      <c r="AA45" s="13">
        <f t="shared" si="14"/>
        <v>7097432.58</v>
      </c>
      <c r="AB45" s="10">
        <f t="shared" si="15"/>
        <v>16046212.01</v>
      </c>
      <c r="AC45" s="10">
        <v>783940.73</v>
      </c>
      <c r="AD45" s="10">
        <v>1822974.71</v>
      </c>
      <c r="AE45" s="10">
        <v>1340230.38</v>
      </c>
      <c r="AF45" s="10">
        <v>2579663.43</v>
      </c>
      <c r="AG45" s="10">
        <v>219397.27</v>
      </c>
      <c r="AH45" s="10">
        <v>436383.58</v>
      </c>
      <c r="AI45" s="10">
        <v>4753864.2</v>
      </c>
      <c r="AJ45" s="10">
        <v>11207190.29</v>
      </c>
      <c r="AK45" s="10">
        <v>0</v>
      </c>
      <c r="AL45" s="14">
        <v>0</v>
      </c>
      <c r="AM45" s="13">
        <f t="shared" si="16"/>
        <v>148209.36</v>
      </c>
      <c r="AN45" s="10">
        <f t="shared" si="17"/>
        <v>245760.43</v>
      </c>
      <c r="AO45" s="10">
        <v>37598.48</v>
      </c>
      <c r="AP45" s="10">
        <v>61837.9</v>
      </c>
      <c r="AQ45" s="10">
        <v>31659.89</v>
      </c>
      <c r="AR45" s="10">
        <v>99209.41</v>
      </c>
      <c r="AS45" s="10">
        <v>0</v>
      </c>
      <c r="AT45" s="10">
        <v>0</v>
      </c>
      <c r="AU45" s="10">
        <v>78929.99</v>
      </c>
      <c r="AV45" s="10">
        <v>84671.12</v>
      </c>
      <c r="AW45" s="10">
        <v>21</v>
      </c>
      <c r="AX45" s="14">
        <v>42</v>
      </c>
      <c r="AY45" s="25"/>
      <c r="AZ45" s="25"/>
    </row>
    <row r="46" spans="1:52" ht="12">
      <c r="A46" s="57">
        <f t="shared" si="18"/>
        <v>39</v>
      </c>
      <c r="B46" s="55" t="s">
        <v>32</v>
      </c>
      <c r="C46" s="22" t="s">
        <v>90</v>
      </c>
      <c r="D46" s="13">
        <v>201066.18</v>
      </c>
      <c r="E46" s="10">
        <v>86231.72</v>
      </c>
      <c r="F46" s="10">
        <f t="shared" si="10"/>
        <v>114834.45999999999</v>
      </c>
      <c r="G46" s="10">
        <v>6711.51</v>
      </c>
      <c r="H46" s="34">
        <v>1962117.58</v>
      </c>
      <c r="I46" s="10">
        <f t="shared" si="11"/>
        <v>10.734422407840848</v>
      </c>
      <c r="J46" s="10">
        <v>0</v>
      </c>
      <c r="K46" s="10">
        <f t="shared" si="12"/>
        <v>0</v>
      </c>
      <c r="L46" s="14">
        <f t="shared" si="19"/>
        <v>0</v>
      </c>
      <c r="M46" s="13">
        <v>18278743.89</v>
      </c>
      <c r="N46" s="10">
        <f t="shared" si="13"/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4">
        <v>0</v>
      </c>
      <c r="AA46" s="13">
        <f t="shared" si="14"/>
        <v>1006750.27</v>
      </c>
      <c r="AB46" s="10">
        <f t="shared" si="15"/>
        <v>1962117.5799999998</v>
      </c>
      <c r="AC46" s="10">
        <v>307937.1</v>
      </c>
      <c r="AD46" s="10">
        <v>768132.53</v>
      </c>
      <c r="AE46" s="10">
        <v>176160.84</v>
      </c>
      <c r="AF46" s="10">
        <v>368767.12</v>
      </c>
      <c r="AG46" s="10">
        <v>27024.65</v>
      </c>
      <c r="AH46" s="10">
        <v>54583.4</v>
      </c>
      <c r="AI46" s="10">
        <v>495627.68</v>
      </c>
      <c r="AJ46" s="10">
        <v>770634.53</v>
      </c>
      <c r="AK46" s="10">
        <v>0</v>
      </c>
      <c r="AL46" s="14">
        <v>0</v>
      </c>
      <c r="AM46" s="13">
        <f t="shared" si="16"/>
        <v>55141.15</v>
      </c>
      <c r="AN46" s="10">
        <f t="shared" si="17"/>
        <v>86231.72</v>
      </c>
      <c r="AO46" s="10">
        <v>4083.78</v>
      </c>
      <c r="AP46" s="10">
        <v>6711.51</v>
      </c>
      <c r="AQ46" s="10">
        <v>22104.97</v>
      </c>
      <c r="AR46" s="10">
        <v>41585.1</v>
      </c>
      <c r="AS46" s="10">
        <v>28602.4</v>
      </c>
      <c r="AT46" s="10">
        <v>28602.4</v>
      </c>
      <c r="AU46" s="10">
        <v>0</v>
      </c>
      <c r="AV46" s="10">
        <v>8532.71</v>
      </c>
      <c r="AW46" s="10">
        <v>350</v>
      </c>
      <c r="AX46" s="14">
        <v>800</v>
      </c>
      <c r="AY46" s="25"/>
      <c r="AZ46" s="25"/>
    </row>
    <row r="47" spans="1:52" ht="12">
      <c r="A47" s="57">
        <f t="shared" si="18"/>
        <v>40</v>
      </c>
      <c r="B47" s="55" t="s">
        <v>33</v>
      </c>
      <c r="C47" s="22" t="s">
        <v>91</v>
      </c>
      <c r="D47" s="28">
        <v>202444.83</v>
      </c>
      <c r="E47" s="29">
        <v>48338.8</v>
      </c>
      <c r="F47" s="29">
        <f t="shared" si="10"/>
        <v>154106.02999999997</v>
      </c>
      <c r="G47" s="29">
        <v>6841.05</v>
      </c>
      <c r="H47" s="35">
        <v>1095038.82</v>
      </c>
      <c r="I47" s="29">
        <f t="shared" si="11"/>
        <v>5.949979959248994</v>
      </c>
      <c r="J47" s="29">
        <v>0</v>
      </c>
      <c r="K47" s="29">
        <f t="shared" si="12"/>
        <v>0</v>
      </c>
      <c r="L47" s="30">
        <f t="shared" si="19"/>
        <v>0</v>
      </c>
      <c r="M47" s="28">
        <v>18404075.77</v>
      </c>
      <c r="N47" s="29">
        <f t="shared" si="13"/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30">
        <v>0</v>
      </c>
      <c r="AA47" s="28">
        <f t="shared" si="14"/>
        <v>513522.63</v>
      </c>
      <c r="AB47" s="29">
        <f t="shared" si="15"/>
        <v>1095038.8199999998</v>
      </c>
      <c r="AC47" s="29">
        <v>0</v>
      </c>
      <c r="AD47" s="29">
        <v>-16084.2</v>
      </c>
      <c r="AE47" s="29">
        <v>139500.65</v>
      </c>
      <c r="AF47" s="29">
        <v>376592.8</v>
      </c>
      <c r="AG47" s="29">
        <v>37.05</v>
      </c>
      <c r="AH47" s="29">
        <v>143</v>
      </c>
      <c r="AI47" s="29">
        <v>373984.93</v>
      </c>
      <c r="AJ47" s="29">
        <v>734387.22</v>
      </c>
      <c r="AK47" s="29">
        <v>0</v>
      </c>
      <c r="AL47" s="30">
        <v>0</v>
      </c>
      <c r="AM47" s="28">
        <f t="shared" si="16"/>
        <v>28596.88</v>
      </c>
      <c r="AN47" s="29">
        <f t="shared" si="17"/>
        <v>48338.8</v>
      </c>
      <c r="AO47" s="29">
        <v>4139.62</v>
      </c>
      <c r="AP47" s="29">
        <v>6841.05</v>
      </c>
      <c r="AQ47" s="29">
        <v>1933.61</v>
      </c>
      <c r="AR47" s="29">
        <v>10071.16</v>
      </c>
      <c r="AS47" s="29">
        <v>22499.65</v>
      </c>
      <c r="AT47" s="29">
        <v>22499.65</v>
      </c>
      <c r="AU47" s="29">
        <v>0</v>
      </c>
      <c r="AV47" s="29">
        <v>8848.94</v>
      </c>
      <c r="AW47" s="29">
        <v>24</v>
      </c>
      <c r="AX47" s="30">
        <v>78</v>
      </c>
      <c r="AY47" s="25"/>
      <c r="AZ47" s="25"/>
    </row>
    <row r="48" spans="1:52" ht="12">
      <c r="A48" s="57">
        <f t="shared" si="18"/>
        <v>41</v>
      </c>
      <c r="B48" s="55" t="s">
        <v>34</v>
      </c>
      <c r="C48" s="22" t="s">
        <v>92</v>
      </c>
      <c r="D48" s="13">
        <v>200423.73</v>
      </c>
      <c r="E48" s="10">
        <v>69651.87</v>
      </c>
      <c r="F48" s="10">
        <f t="shared" si="10"/>
        <v>130771.86000000002</v>
      </c>
      <c r="G48" s="10">
        <v>6824.08</v>
      </c>
      <c r="H48" s="34">
        <v>910976.93</v>
      </c>
      <c r="I48" s="10">
        <f t="shared" si="11"/>
        <v>4.999780248330489</v>
      </c>
      <c r="J48" s="10">
        <v>0</v>
      </c>
      <c r="K48" s="10">
        <f t="shared" si="12"/>
        <v>0</v>
      </c>
      <c r="L48" s="14">
        <f t="shared" si="19"/>
        <v>0</v>
      </c>
      <c r="M48" s="13">
        <v>18220339.39</v>
      </c>
      <c r="N48" s="10">
        <f t="shared" si="13"/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4">
        <v>0</v>
      </c>
      <c r="AA48" s="13">
        <f t="shared" si="14"/>
        <v>591155.79</v>
      </c>
      <c r="AB48" s="10">
        <f t="shared" si="15"/>
        <v>910976.9299999999</v>
      </c>
      <c r="AC48" s="10">
        <v>-60481.31</v>
      </c>
      <c r="AD48" s="10">
        <v>5199.89</v>
      </c>
      <c r="AE48" s="10">
        <v>249152.8</v>
      </c>
      <c r="AF48" s="10">
        <v>412819.74</v>
      </c>
      <c r="AG48" s="10">
        <v>0</v>
      </c>
      <c r="AH48" s="10">
        <v>0</v>
      </c>
      <c r="AI48" s="10">
        <v>402484.3</v>
      </c>
      <c r="AJ48" s="10">
        <v>492957.3</v>
      </c>
      <c r="AK48" s="10">
        <v>0</v>
      </c>
      <c r="AL48" s="14">
        <v>0</v>
      </c>
      <c r="AM48" s="13">
        <f t="shared" si="16"/>
        <v>44441.08</v>
      </c>
      <c r="AN48" s="10">
        <f t="shared" si="17"/>
        <v>69651.87</v>
      </c>
      <c r="AO48" s="10">
        <v>4116.95</v>
      </c>
      <c r="AP48" s="10">
        <v>6824.08</v>
      </c>
      <c r="AQ48" s="10">
        <v>11294.13</v>
      </c>
      <c r="AR48" s="10">
        <v>25284.28</v>
      </c>
      <c r="AS48" s="10">
        <v>29000</v>
      </c>
      <c r="AT48" s="10">
        <v>29000</v>
      </c>
      <c r="AU48" s="10">
        <v>0</v>
      </c>
      <c r="AV48" s="10">
        <v>8423.51</v>
      </c>
      <c r="AW48" s="10">
        <v>30</v>
      </c>
      <c r="AX48" s="14">
        <v>120</v>
      </c>
      <c r="AY48" s="25"/>
      <c r="AZ48" s="25"/>
    </row>
    <row r="49" spans="1:52" ht="12">
      <c r="A49" s="57">
        <f t="shared" si="18"/>
        <v>42</v>
      </c>
      <c r="B49" s="55" t="s">
        <v>35</v>
      </c>
      <c r="C49" s="22" t="s">
        <v>93</v>
      </c>
      <c r="D49" s="13">
        <v>90444.44</v>
      </c>
      <c r="E49" s="10">
        <v>33859.95</v>
      </c>
      <c r="F49" s="10">
        <f t="shared" si="10"/>
        <v>56584.490000000005</v>
      </c>
      <c r="G49" s="10">
        <v>3032.31</v>
      </c>
      <c r="H49" s="34">
        <v>761991.79</v>
      </c>
      <c r="I49" s="10">
        <f t="shared" si="11"/>
        <v>9.267468248469461</v>
      </c>
      <c r="J49" s="10">
        <v>0</v>
      </c>
      <c r="K49" s="10">
        <f t="shared" si="12"/>
        <v>0</v>
      </c>
      <c r="L49" s="14">
        <f t="shared" si="19"/>
        <v>0</v>
      </c>
      <c r="M49" s="13">
        <v>8222221.75</v>
      </c>
      <c r="N49" s="10">
        <f t="shared" si="13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4">
        <v>0</v>
      </c>
      <c r="AA49" s="13">
        <f t="shared" si="14"/>
        <v>362693.11</v>
      </c>
      <c r="AB49" s="10">
        <f t="shared" si="15"/>
        <v>761991.79</v>
      </c>
      <c r="AC49" s="10">
        <v>6241.9</v>
      </c>
      <c r="AD49" s="10">
        <v>10746.33</v>
      </c>
      <c r="AE49" s="10">
        <v>54954.88</v>
      </c>
      <c r="AF49" s="10">
        <v>146817.42</v>
      </c>
      <c r="AG49" s="10">
        <v>31.88</v>
      </c>
      <c r="AH49" s="10">
        <v>164.5</v>
      </c>
      <c r="AI49" s="10">
        <v>301464.45</v>
      </c>
      <c r="AJ49" s="10">
        <v>604263.54</v>
      </c>
      <c r="AK49" s="10">
        <v>0</v>
      </c>
      <c r="AL49" s="14">
        <v>0</v>
      </c>
      <c r="AM49" s="13">
        <f t="shared" si="16"/>
        <v>26377.260000000002</v>
      </c>
      <c r="AN49" s="10">
        <f t="shared" si="17"/>
        <v>33859.95</v>
      </c>
      <c r="AO49" s="10">
        <v>1843.06</v>
      </c>
      <c r="AP49" s="10">
        <v>3032.31</v>
      </c>
      <c r="AQ49" s="10">
        <v>522.2</v>
      </c>
      <c r="AR49" s="10">
        <v>2688.35</v>
      </c>
      <c r="AS49" s="10">
        <v>24000</v>
      </c>
      <c r="AT49" s="10">
        <v>24000</v>
      </c>
      <c r="AU49" s="10">
        <v>0</v>
      </c>
      <c r="AV49" s="10">
        <v>4097.29</v>
      </c>
      <c r="AW49" s="10">
        <v>12</v>
      </c>
      <c r="AX49" s="14">
        <v>42</v>
      </c>
      <c r="AY49" s="25"/>
      <c r="AZ49" s="25"/>
    </row>
    <row r="50" spans="1:52" ht="19.5">
      <c r="A50" s="57">
        <f t="shared" si="18"/>
        <v>43</v>
      </c>
      <c r="B50" s="55" t="s">
        <v>161</v>
      </c>
      <c r="C50" s="22" t="s">
        <v>70</v>
      </c>
      <c r="D50" s="13">
        <v>99831.95</v>
      </c>
      <c r="E50" s="10">
        <v>21567.13</v>
      </c>
      <c r="F50" s="10">
        <f t="shared" si="10"/>
        <v>78264.81999999999</v>
      </c>
      <c r="G50" s="10">
        <v>3725.59</v>
      </c>
      <c r="H50" s="34">
        <v>449239.8</v>
      </c>
      <c r="I50" s="10">
        <f t="shared" si="11"/>
        <v>4.4999600794143735</v>
      </c>
      <c r="J50" s="10">
        <v>0</v>
      </c>
      <c r="K50" s="10">
        <f t="shared" si="12"/>
        <v>0</v>
      </c>
      <c r="L50" s="14">
        <f t="shared" si="19"/>
        <v>0</v>
      </c>
      <c r="M50" s="13">
        <v>9983195.23</v>
      </c>
      <c r="N50" s="10">
        <f t="shared" si="13"/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4">
        <v>0</v>
      </c>
      <c r="AA50" s="13">
        <f t="shared" si="14"/>
        <v>222176.52000000002</v>
      </c>
      <c r="AB50" s="10">
        <f t="shared" si="15"/>
        <v>449239.80000000005</v>
      </c>
      <c r="AC50" s="10">
        <v>-21496.98</v>
      </c>
      <c r="AD50" s="10">
        <v>43798.67</v>
      </c>
      <c r="AE50" s="10">
        <v>79475.78</v>
      </c>
      <c r="AF50" s="10">
        <v>148354.67</v>
      </c>
      <c r="AG50" s="10">
        <v>0</v>
      </c>
      <c r="AH50" s="10">
        <v>4804.62</v>
      </c>
      <c r="AI50" s="10">
        <v>164197.72</v>
      </c>
      <c r="AJ50" s="10">
        <v>252281.84</v>
      </c>
      <c r="AK50" s="10">
        <v>0</v>
      </c>
      <c r="AL50" s="14">
        <v>0</v>
      </c>
      <c r="AM50" s="13">
        <f t="shared" si="16"/>
        <v>7382.6</v>
      </c>
      <c r="AN50" s="10">
        <f t="shared" si="17"/>
        <v>21567.129999999997</v>
      </c>
      <c r="AO50" s="10">
        <v>2251.23</v>
      </c>
      <c r="AP50" s="10">
        <v>3725.59</v>
      </c>
      <c r="AQ50" s="10">
        <v>5131.37</v>
      </c>
      <c r="AR50" s="10">
        <v>12235.96</v>
      </c>
      <c r="AS50" s="10">
        <v>0</v>
      </c>
      <c r="AT50" s="10">
        <v>0</v>
      </c>
      <c r="AU50" s="10">
        <v>0</v>
      </c>
      <c r="AV50" s="10">
        <v>5605.58</v>
      </c>
      <c r="AW50" s="10">
        <v>0</v>
      </c>
      <c r="AX50" s="14">
        <v>0</v>
      </c>
      <c r="AY50" s="25"/>
      <c r="AZ50" s="25"/>
    </row>
    <row r="51" spans="1:52" ht="19.5">
      <c r="A51" s="57">
        <f t="shared" si="18"/>
        <v>44</v>
      </c>
      <c r="B51" s="55" t="s">
        <v>36</v>
      </c>
      <c r="C51" s="22" t="s">
        <v>94</v>
      </c>
      <c r="D51" s="28">
        <v>55375.62</v>
      </c>
      <c r="E51" s="29">
        <v>11785.83</v>
      </c>
      <c r="F51" s="29">
        <f t="shared" si="10"/>
        <v>43589.79</v>
      </c>
      <c r="G51" s="29">
        <v>1871.94</v>
      </c>
      <c r="H51" s="35">
        <v>308694.69</v>
      </c>
      <c r="I51" s="29">
        <f t="shared" si="11"/>
        <v>6.132015043825801</v>
      </c>
      <c r="J51" s="29">
        <v>0</v>
      </c>
      <c r="K51" s="29">
        <f t="shared" si="12"/>
        <v>0</v>
      </c>
      <c r="L51" s="30">
        <f t="shared" si="19"/>
        <v>0</v>
      </c>
      <c r="M51" s="28">
        <v>5034147.63</v>
      </c>
      <c r="N51" s="29">
        <f t="shared" si="13"/>
        <v>0</v>
      </c>
      <c r="O51" s="29">
        <v>0</v>
      </c>
      <c r="P51" s="29">
        <v>0</v>
      </c>
      <c r="Q51" s="29">
        <v>0</v>
      </c>
      <c r="R51" s="10">
        <v>0</v>
      </c>
      <c r="S51" s="10">
        <v>0</v>
      </c>
      <c r="T51" s="10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30">
        <v>0</v>
      </c>
      <c r="AA51" s="28">
        <f t="shared" si="14"/>
        <v>129978.01000000001</v>
      </c>
      <c r="AB51" s="29">
        <f t="shared" si="15"/>
        <v>308694.69</v>
      </c>
      <c r="AC51" s="29">
        <v>5566.91</v>
      </c>
      <c r="AD51" s="29">
        <v>71000.16</v>
      </c>
      <c r="AE51" s="29">
        <v>34110.89</v>
      </c>
      <c r="AF51" s="29">
        <v>62703.39</v>
      </c>
      <c r="AG51" s="29">
        <v>0</v>
      </c>
      <c r="AH51" s="29">
        <v>0</v>
      </c>
      <c r="AI51" s="29">
        <v>90300.21</v>
      </c>
      <c r="AJ51" s="29">
        <v>174991.14</v>
      </c>
      <c r="AK51" s="29">
        <v>0</v>
      </c>
      <c r="AL51" s="30">
        <v>0</v>
      </c>
      <c r="AM51" s="28">
        <f t="shared" si="16"/>
        <v>3083.77</v>
      </c>
      <c r="AN51" s="29">
        <f t="shared" si="17"/>
        <v>11785.83</v>
      </c>
      <c r="AO51" s="29">
        <v>1134.06</v>
      </c>
      <c r="AP51" s="29">
        <v>1871.94</v>
      </c>
      <c r="AQ51" s="29">
        <v>1925.71</v>
      </c>
      <c r="AR51" s="29">
        <v>7457.62</v>
      </c>
      <c r="AS51" s="29">
        <v>0</v>
      </c>
      <c r="AT51" s="29">
        <v>0</v>
      </c>
      <c r="AU51" s="29">
        <v>0</v>
      </c>
      <c r="AV51" s="29">
        <v>2396.27</v>
      </c>
      <c r="AW51" s="29">
        <v>24</v>
      </c>
      <c r="AX51" s="30">
        <v>60</v>
      </c>
      <c r="AY51" s="25"/>
      <c r="AZ51" s="25"/>
    </row>
    <row r="52" spans="1:52" ht="12">
      <c r="A52" s="57">
        <f t="shared" si="18"/>
        <v>45</v>
      </c>
      <c r="B52" s="55" t="s">
        <v>37</v>
      </c>
      <c r="C52" s="22" t="s">
        <v>95</v>
      </c>
      <c r="D52" s="13">
        <v>1560.52</v>
      </c>
      <c r="E52" s="10">
        <v>278.85</v>
      </c>
      <c r="F52" s="10">
        <f t="shared" si="10"/>
        <v>1281.67</v>
      </c>
      <c r="G52" s="10">
        <v>53.13</v>
      </c>
      <c r="H52" s="34">
        <v>4558.39</v>
      </c>
      <c r="I52" s="10">
        <f t="shared" si="11"/>
        <v>3.2131833853862575</v>
      </c>
      <c r="J52" s="10">
        <v>0</v>
      </c>
      <c r="K52" s="10">
        <f t="shared" si="12"/>
        <v>0</v>
      </c>
      <c r="L52" s="14">
        <f t="shared" si="19"/>
        <v>0</v>
      </c>
      <c r="M52" s="13">
        <v>141865.23</v>
      </c>
      <c r="N52" s="10">
        <f t="shared" si="13"/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4">
        <v>0</v>
      </c>
      <c r="AA52" s="13">
        <f t="shared" si="14"/>
        <v>3064.4100000000003</v>
      </c>
      <c r="AB52" s="10">
        <f t="shared" si="15"/>
        <v>4558.389999999999</v>
      </c>
      <c r="AC52" s="10">
        <v>0</v>
      </c>
      <c r="AD52" s="10">
        <v>0</v>
      </c>
      <c r="AE52" s="10">
        <v>673.36</v>
      </c>
      <c r="AF52" s="10">
        <v>2547.93</v>
      </c>
      <c r="AG52" s="10">
        <v>0</v>
      </c>
      <c r="AH52" s="10">
        <v>0</v>
      </c>
      <c r="AI52" s="10">
        <v>2391.05</v>
      </c>
      <c r="AJ52" s="10">
        <v>2010.46</v>
      </c>
      <c r="AK52" s="10">
        <v>0</v>
      </c>
      <c r="AL52" s="14">
        <v>0</v>
      </c>
      <c r="AM52" s="13">
        <f t="shared" si="16"/>
        <v>109.61</v>
      </c>
      <c r="AN52" s="10">
        <f t="shared" si="17"/>
        <v>278.85</v>
      </c>
      <c r="AO52" s="10">
        <v>32.03</v>
      </c>
      <c r="AP52" s="10">
        <v>53.13</v>
      </c>
      <c r="AQ52" s="10">
        <v>17.58</v>
      </c>
      <c r="AR52" s="10">
        <v>17.58</v>
      </c>
      <c r="AS52" s="10">
        <v>0</v>
      </c>
      <c r="AT52" s="10">
        <v>0</v>
      </c>
      <c r="AU52" s="10">
        <v>0</v>
      </c>
      <c r="AV52" s="10">
        <v>68.14</v>
      </c>
      <c r="AW52" s="10">
        <v>60</v>
      </c>
      <c r="AX52" s="14">
        <v>140</v>
      </c>
      <c r="AY52" s="25"/>
      <c r="AZ52" s="25"/>
    </row>
    <row r="53" spans="1:52" ht="12">
      <c r="A53" s="57">
        <f t="shared" si="18"/>
        <v>46</v>
      </c>
      <c r="B53" s="55" t="s">
        <v>38</v>
      </c>
      <c r="C53" s="22" t="s">
        <v>96</v>
      </c>
      <c r="D53" s="28">
        <v>81581.73</v>
      </c>
      <c r="E53" s="29">
        <v>44519.52</v>
      </c>
      <c r="F53" s="29">
        <f t="shared" si="10"/>
        <v>37062.21</v>
      </c>
      <c r="G53" s="29">
        <v>2755.14</v>
      </c>
      <c r="H53" s="35">
        <v>560679.67</v>
      </c>
      <c r="I53" s="29">
        <f t="shared" si="11"/>
        <v>7.559874346584136</v>
      </c>
      <c r="J53" s="29">
        <v>0</v>
      </c>
      <c r="K53" s="29">
        <f t="shared" si="12"/>
        <v>0</v>
      </c>
      <c r="L53" s="30">
        <f t="shared" si="19"/>
        <v>0</v>
      </c>
      <c r="M53" s="28">
        <v>7416521.02</v>
      </c>
      <c r="N53" s="29">
        <f t="shared" si="13"/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30">
        <v>0</v>
      </c>
      <c r="AA53" s="28">
        <f t="shared" si="14"/>
        <v>191913.86</v>
      </c>
      <c r="AB53" s="29">
        <f t="shared" si="15"/>
        <v>560679.67</v>
      </c>
      <c r="AC53" s="29">
        <v>3311.5</v>
      </c>
      <c r="AD53" s="29">
        <v>171554.62</v>
      </c>
      <c r="AE53" s="29">
        <v>65931.84</v>
      </c>
      <c r="AF53" s="29">
        <v>123511.56</v>
      </c>
      <c r="AG53" s="29">
        <v>72.34</v>
      </c>
      <c r="AH53" s="29">
        <v>193.03</v>
      </c>
      <c r="AI53" s="29">
        <v>122598.18</v>
      </c>
      <c r="AJ53" s="29">
        <v>265420.46</v>
      </c>
      <c r="AK53" s="29">
        <v>0</v>
      </c>
      <c r="AL53" s="30">
        <v>0</v>
      </c>
      <c r="AM53" s="28">
        <f t="shared" si="16"/>
        <v>2246.48</v>
      </c>
      <c r="AN53" s="29">
        <f t="shared" si="17"/>
        <v>44519.52</v>
      </c>
      <c r="AO53" s="29">
        <v>1673.79</v>
      </c>
      <c r="AP53" s="29">
        <v>2755.14</v>
      </c>
      <c r="AQ53" s="29">
        <v>560.69</v>
      </c>
      <c r="AR53" s="29">
        <v>4736.06</v>
      </c>
      <c r="AS53" s="29">
        <v>0</v>
      </c>
      <c r="AT53" s="29">
        <v>33390.72</v>
      </c>
      <c r="AU53" s="29">
        <v>0</v>
      </c>
      <c r="AV53" s="29">
        <v>3589.6</v>
      </c>
      <c r="AW53" s="29">
        <v>12</v>
      </c>
      <c r="AX53" s="30">
        <v>48</v>
      </c>
      <c r="AY53" s="25"/>
      <c r="AZ53" s="25"/>
    </row>
    <row r="54" spans="1:52" ht="12">
      <c r="A54" s="57">
        <f t="shared" si="18"/>
        <v>47</v>
      </c>
      <c r="B54" s="55" t="s">
        <v>39</v>
      </c>
      <c r="C54" s="22" t="s">
        <v>97</v>
      </c>
      <c r="D54" s="13">
        <v>257137.75</v>
      </c>
      <c r="E54" s="10">
        <v>22063.54</v>
      </c>
      <c r="F54" s="10">
        <f t="shared" si="10"/>
        <v>235074.21</v>
      </c>
      <c r="G54" s="10">
        <v>8718.22</v>
      </c>
      <c r="H54" s="34">
        <v>1348326.11</v>
      </c>
      <c r="I54" s="10">
        <f t="shared" si="11"/>
        <v>5.767953984341586</v>
      </c>
      <c r="J54" s="10">
        <v>0</v>
      </c>
      <c r="K54" s="10">
        <f t="shared" si="12"/>
        <v>0</v>
      </c>
      <c r="L54" s="14">
        <f t="shared" si="19"/>
        <v>0</v>
      </c>
      <c r="M54" s="13">
        <v>23376159.27</v>
      </c>
      <c r="N54" s="10">
        <f t="shared" si="13"/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4">
        <v>0</v>
      </c>
      <c r="AA54" s="13">
        <f t="shared" si="14"/>
        <v>472671.87</v>
      </c>
      <c r="AB54" s="10">
        <f t="shared" si="15"/>
        <v>1348326.1099999999</v>
      </c>
      <c r="AC54" s="10">
        <v>6808</v>
      </c>
      <c r="AD54" s="10">
        <v>205127.74</v>
      </c>
      <c r="AE54" s="10">
        <v>116101.39</v>
      </c>
      <c r="AF54" s="10">
        <v>271944.75</v>
      </c>
      <c r="AG54" s="10">
        <v>0</v>
      </c>
      <c r="AH54" s="10">
        <v>0</v>
      </c>
      <c r="AI54" s="10">
        <v>349762.48</v>
      </c>
      <c r="AJ54" s="10">
        <v>871253.62</v>
      </c>
      <c r="AK54" s="10">
        <v>0</v>
      </c>
      <c r="AL54" s="14">
        <v>0</v>
      </c>
      <c r="AM54" s="13">
        <f t="shared" si="16"/>
        <v>-204664.02</v>
      </c>
      <c r="AN54" s="10">
        <f t="shared" si="17"/>
        <v>22063.54</v>
      </c>
      <c r="AO54" s="10">
        <v>5283.04</v>
      </c>
      <c r="AP54" s="10">
        <v>8718.22</v>
      </c>
      <c r="AQ54" s="10">
        <v>336.62</v>
      </c>
      <c r="AR54" s="10">
        <v>2277.76</v>
      </c>
      <c r="AS54" s="10">
        <v>0</v>
      </c>
      <c r="AT54" s="10">
        <v>0</v>
      </c>
      <c r="AU54" s="10">
        <v>-210283.68</v>
      </c>
      <c r="AV54" s="10">
        <v>11067.56</v>
      </c>
      <c r="AW54" s="10">
        <v>0</v>
      </c>
      <c r="AX54" s="14">
        <v>0</v>
      </c>
      <c r="AY54" s="25"/>
      <c r="AZ54" s="25"/>
    </row>
    <row r="55" spans="1:52" ht="12">
      <c r="A55" s="57">
        <f t="shared" si="18"/>
        <v>48</v>
      </c>
      <c r="B55" s="55" t="s">
        <v>40</v>
      </c>
      <c r="C55" s="22" t="s">
        <v>98</v>
      </c>
      <c r="D55" s="13">
        <v>1067999.41</v>
      </c>
      <c r="E55" s="10">
        <v>191918.52</v>
      </c>
      <c r="F55" s="10">
        <f t="shared" si="10"/>
        <v>876080.8899999999</v>
      </c>
      <c r="G55" s="10">
        <v>39403.88</v>
      </c>
      <c r="H55" s="34">
        <v>8799571.34</v>
      </c>
      <c r="I55" s="10">
        <f t="shared" si="11"/>
        <v>8.239303528306992</v>
      </c>
      <c r="J55" s="10">
        <v>0</v>
      </c>
      <c r="K55" s="10">
        <f t="shared" si="12"/>
        <v>0</v>
      </c>
      <c r="L55" s="14">
        <f t="shared" si="19"/>
        <v>0</v>
      </c>
      <c r="M55" s="13">
        <v>106799941.4</v>
      </c>
      <c r="N55" s="10">
        <f t="shared" si="13"/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4">
        <v>0</v>
      </c>
      <c r="AA55" s="13">
        <f t="shared" si="14"/>
        <v>3158439.3200000003</v>
      </c>
      <c r="AB55" s="10">
        <f t="shared" si="15"/>
        <v>8799571.34</v>
      </c>
      <c r="AC55" s="10">
        <v>740012.45</v>
      </c>
      <c r="AD55" s="10">
        <v>3856873.16</v>
      </c>
      <c r="AE55" s="10">
        <v>1018082.09</v>
      </c>
      <c r="AF55" s="10">
        <v>2358860.71</v>
      </c>
      <c r="AG55" s="10">
        <v>1228.6</v>
      </c>
      <c r="AH55" s="10">
        <v>1585.87</v>
      </c>
      <c r="AI55" s="10">
        <v>1399116.18</v>
      </c>
      <c r="AJ55" s="10">
        <v>2582251.6</v>
      </c>
      <c r="AK55" s="10">
        <v>0</v>
      </c>
      <c r="AL55" s="14">
        <v>0</v>
      </c>
      <c r="AM55" s="13">
        <f t="shared" si="16"/>
        <v>132994.75</v>
      </c>
      <c r="AN55" s="10">
        <f t="shared" si="17"/>
        <v>191918.52000000002</v>
      </c>
      <c r="AO55" s="10">
        <v>23952.89</v>
      </c>
      <c r="AP55" s="10">
        <v>39403.88</v>
      </c>
      <c r="AQ55" s="10">
        <v>59653</v>
      </c>
      <c r="AR55" s="10">
        <v>102922.57</v>
      </c>
      <c r="AS55" s="10">
        <v>0</v>
      </c>
      <c r="AT55" s="10">
        <v>0</v>
      </c>
      <c r="AU55" s="10">
        <v>49346.86</v>
      </c>
      <c r="AV55" s="10">
        <v>49490.07</v>
      </c>
      <c r="AW55" s="10">
        <v>42</v>
      </c>
      <c r="AX55" s="14">
        <v>102</v>
      </c>
      <c r="AY55" s="25"/>
      <c r="AZ55" s="25"/>
    </row>
    <row r="56" spans="1:52" ht="19.5">
      <c r="A56" s="57">
        <f t="shared" si="18"/>
        <v>49</v>
      </c>
      <c r="B56" s="55" t="s">
        <v>41</v>
      </c>
      <c r="C56" s="22" t="s">
        <v>99</v>
      </c>
      <c r="D56" s="13">
        <v>7018133.12</v>
      </c>
      <c r="E56" s="10">
        <v>1318292.69</v>
      </c>
      <c r="F56" s="10">
        <f t="shared" si="10"/>
        <v>5699840.43</v>
      </c>
      <c r="G56" s="10">
        <v>235841.38</v>
      </c>
      <c r="H56" s="34">
        <v>52926238.19</v>
      </c>
      <c r="I56" s="10">
        <f t="shared" si="11"/>
        <v>8.295491267435391</v>
      </c>
      <c r="J56" s="10">
        <v>0</v>
      </c>
      <c r="K56" s="10">
        <f t="shared" si="12"/>
        <v>0</v>
      </c>
      <c r="L56" s="14">
        <f t="shared" si="19"/>
        <v>0</v>
      </c>
      <c r="M56" s="13">
        <v>638012101.8</v>
      </c>
      <c r="N56" s="10">
        <f t="shared" si="13"/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4">
        <v>0</v>
      </c>
      <c r="AA56" s="13">
        <f t="shared" si="14"/>
        <v>20301506.89</v>
      </c>
      <c r="AB56" s="10">
        <f t="shared" si="15"/>
        <v>52926238.19</v>
      </c>
      <c r="AC56" s="10">
        <v>3993295.9</v>
      </c>
      <c r="AD56" s="10">
        <v>14804193.04</v>
      </c>
      <c r="AE56" s="10">
        <v>3145751.41</v>
      </c>
      <c r="AF56" s="10">
        <v>6253363.03</v>
      </c>
      <c r="AG56" s="10">
        <v>706808.22</v>
      </c>
      <c r="AH56" s="10">
        <v>3272038.77</v>
      </c>
      <c r="AI56" s="10">
        <v>12455651.36</v>
      </c>
      <c r="AJ56" s="10">
        <v>28596643.35</v>
      </c>
      <c r="AK56" s="10">
        <v>0</v>
      </c>
      <c r="AL56" s="14">
        <v>0</v>
      </c>
      <c r="AM56" s="13">
        <f t="shared" si="16"/>
        <v>465168.23999999993</v>
      </c>
      <c r="AN56" s="10">
        <f t="shared" si="17"/>
        <v>1318292.69</v>
      </c>
      <c r="AO56" s="10">
        <v>143273.22</v>
      </c>
      <c r="AP56" s="10">
        <v>235841.38</v>
      </c>
      <c r="AQ56" s="10">
        <v>260466.61</v>
      </c>
      <c r="AR56" s="10">
        <v>719007.09</v>
      </c>
      <c r="AS56" s="10">
        <v>61041.86</v>
      </c>
      <c r="AT56" s="10">
        <v>61041.86</v>
      </c>
      <c r="AU56" s="10">
        <v>0</v>
      </c>
      <c r="AV56" s="10">
        <v>301624.49</v>
      </c>
      <c r="AW56" s="10">
        <v>386.55</v>
      </c>
      <c r="AX56" s="14">
        <v>777.87</v>
      </c>
      <c r="AY56" s="25"/>
      <c r="AZ56" s="25"/>
    </row>
    <row r="57" spans="1:52" ht="12">
      <c r="A57" s="57">
        <f t="shared" si="18"/>
        <v>50</v>
      </c>
      <c r="B57" s="55" t="s">
        <v>43</v>
      </c>
      <c r="C57" s="22" t="s">
        <v>101</v>
      </c>
      <c r="D57" s="13">
        <v>82997.66</v>
      </c>
      <c r="E57" s="10">
        <v>28867.11</v>
      </c>
      <c r="F57" s="10">
        <f>D57-E57</f>
        <v>54130.55</v>
      </c>
      <c r="G57" s="10">
        <v>2806.6</v>
      </c>
      <c r="H57" s="34">
        <v>441900.86</v>
      </c>
      <c r="I57" s="10">
        <f>H57*100/M57</f>
        <v>5.856682637292696</v>
      </c>
      <c r="J57" s="10">
        <v>0</v>
      </c>
      <c r="K57" s="10">
        <f>J57*100/H57</f>
        <v>0</v>
      </c>
      <c r="L57" s="14">
        <f>J57*100/M57</f>
        <v>0</v>
      </c>
      <c r="M57" s="13">
        <v>7545241.69</v>
      </c>
      <c r="N57" s="10">
        <f>SUM(O57:Z57)</f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4">
        <v>0</v>
      </c>
      <c r="AA57" s="13">
        <f>AC57+AE57+AG57+AI57+AK57</f>
        <v>236392.98</v>
      </c>
      <c r="AB57" s="10">
        <f>AD57+AF57+AH57+AJ57+AL57</f>
        <v>441900.86000000004</v>
      </c>
      <c r="AC57" s="10">
        <v>29960.6</v>
      </c>
      <c r="AD57" s="10">
        <v>82311.96</v>
      </c>
      <c r="AE57" s="10">
        <v>51761.22</v>
      </c>
      <c r="AF57" s="10">
        <v>145529.14</v>
      </c>
      <c r="AG57" s="10">
        <v>0</v>
      </c>
      <c r="AH57" s="10">
        <v>0</v>
      </c>
      <c r="AI57" s="10">
        <v>154671.16</v>
      </c>
      <c r="AJ57" s="10">
        <v>214059.76</v>
      </c>
      <c r="AK57" s="10">
        <v>0</v>
      </c>
      <c r="AL57" s="14">
        <v>0</v>
      </c>
      <c r="AM57" s="13">
        <f>AO57+AQ57+AS57+AU57+AW57</f>
        <v>19432.17</v>
      </c>
      <c r="AN57" s="10">
        <f>AP57+AR57+AT57+AV57+AX57</f>
        <v>28867.11</v>
      </c>
      <c r="AO57" s="10">
        <v>1697.79</v>
      </c>
      <c r="AP57" s="10">
        <v>2806.6</v>
      </c>
      <c r="AQ57" s="10">
        <v>3598.38</v>
      </c>
      <c r="AR57" s="10">
        <v>7996.94</v>
      </c>
      <c r="AS57" s="10">
        <v>14000</v>
      </c>
      <c r="AT57" s="10">
        <v>14000</v>
      </c>
      <c r="AU57" s="10">
        <v>0</v>
      </c>
      <c r="AV57" s="10">
        <v>3546.25</v>
      </c>
      <c r="AW57" s="10">
        <v>136</v>
      </c>
      <c r="AX57" s="14">
        <v>517.32</v>
      </c>
      <c r="AY57" s="25"/>
      <c r="AZ57" s="25"/>
    </row>
    <row r="58" spans="1:52" ht="12">
      <c r="A58" s="57">
        <f t="shared" si="18"/>
        <v>51</v>
      </c>
      <c r="B58" s="55" t="s">
        <v>42</v>
      </c>
      <c r="C58" s="22" t="s">
        <v>100</v>
      </c>
      <c r="D58" s="28">
        <v>11776.54</v>
      </c>
      <c r="E58" s="29">
        <v>2007.78</v>
      </c>
      <c r="F58" s="29">
        <f t="shared" si="10"/>
        <v>9768.76</v>
      </c>
      <c r="G58" s="29">
        <v>437.12</v>
      </c>
      <c r="H58" s="35">
        <v>77780.18</v>
      </c>
      <c r="I58" s="29">
        <f t="shared" si="11"/>
        <v>6.604674128442323</v>
      </c>
      <c r="J58" s="29">
        <v>0</v>
      </c>
      <c r="K58" s="29">
        <f t="shared" si="12"/>
        <v>0</v>
      </c>
      <c r="L58" s="30">
        <f t="shared" si="19"/>
        <v>0</v>
      </c>
      <c r="M58" s="28">
        <v>1177653.56</v>
      </c>
      <c r="N58" s="29">
        <f t="shared" si="13"/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30">
        <v>0</v>
      </c>
      <c r="AA58" s="28">
        <f t="shared" si="14"/>
        <v>34203.28</v>
      </c>
      <c r="AB58" s="29">
        <f t="shared" si="15"/>
        <v>77780.18</v>
      </c>
      <c r="AC58" s="29">
        <v>10073.3</v>
      </c>
      <c r="AD58" s="29">
        <v>22534.69</v>
      </c>
      <c r="AE58" s="29">
        <v>7219.31</v>
      </c>
      <c r="AF58" s="29">
        <v>13284.44</v>
      </c>
      <c r="AG58" s="29">
        <v>4445.93</v>
      </c>
      <c r="AH58" s="29">
        <v>7727.19</v>
      </c>
      <c r="AI58" s="29">
        <v>12464.74</v>
      </c>
      <c r="AJ58" s="29">
        <v>34233.86</v>
      </c>
      <c r="AK58" s="29">
        <v>0</v>
      </c>
      <c r="AL58" s="30">
        <v>0</v>
      </c>
      <c r="AM58" s="28">
        <f t="shared" si="16"/>
        <v>876.0999999999999</v>
      </c>
      <c r="AN58" s="29">
        <f t="shared" si="17"/>
        <v>2007.78</v>
      </c>
      <c r="AO58" s="29">
        <v>264.76</v>
      </c>
      <c r="AP58" s="29">
        <v>437.12</v>
      </c>
      <c r="AQ58" s="29">
        <v>259.34</v>
      </c>
      <c r="AR58" s="29">
        <v>334.45</v>
      </c>
      <c r="AS58" s="29">
        <v>0</v>
      </c>
      <c r="AT58" s="29">
        <v>0</v>
      </c>
      <c r="AU58" s="29">
        <v>0</v>
      </c>
      <c r="AV58" s="29">
        <v>558.21</v>
      </c>
      <c r="AW58" s="29">
        <v>352</v>
      </c>
      <c r="AX58" s="30">
        <v>678</v>
      </c>
      <c r="AY58" s="25"/>
      <c r="AZ58" s="25"/>
    </row>
    <row r="59" spans="1:52" ht="12">
      <c r="A59" s="57">
        <f t="shared" si="18"/>
        <v>52</v>
      </c>
      <c r="B59" s="55" t="s">
        <v>169</v>
      </c>
      <c r="C59" s="22" t="s">
        <v>86</v>
      </c>
      <c r="D59" s="28">
        <v>2769481.79</v>
      </c>
      <c r="E59" s="29">
        <v>769930.74</v>
      </c>
      <c r="F59" s="29">
        <f>D59-E59</f>
        <v>1999551.05</v>
      </c>
      <c r="G59" s="29">
        <v>103552.12</v>
      </c>
      <c r="H59" s="35">
        <v>11726521.27</v>
      </c>
      <c r="I59" s="29">
        <f>H59*100/M59</f>
        <v>4.234193309874071</v>
      </c>
      <c r="J59" s="29">
        <v>0</v>
      </c>
      <c r="K59" s="29">
        <f>J59*100/H59</f>
        <v>0</v>
      </c>
      <c r="L59" s="30">
        <f>J59*100/M59</f>
        <v>0</v>
      </c>
      <c r="M59" s="28">
        <v>276948179.07</v>
      </c>
      <c r="N59" s="29">
        <f>SUM(O59:Z59)</f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30">
        <v>0</v>
      </c>
      <c r="AA59" s="28">
        <f>AC59+AE59+AG59+AI59+AK59</f>
        <v>5642170.83</v>
      </c>
      <c r="AB59" s="29">
        <f>AD59+AF59+AH59+AJ59+AL59</f>
        <v>11726521.27</v>
      </c>
      <c r="AC59" s="29">
        <v>514713.8</v>
      </c>
      <c r="AD59" s="29">
        <v>622598.1</v>
      </c>
      <c r="AE59" s="29">
        <v>2404777.62</v>
      </c>
      <c r="AF59" s="29">
        <v>5251026.35</v>
      </c>
      <c r="AG59" s="29">
        <v>177512.33</v>
      </c>
      <c r="AH59" s="29">
        <v>946569.38</v>
      </c>
      <c r="AI59" s="29">
        <v>2545167.08</v>
      </c>
      <c r="AJ59" s="29">
        <v>4906327.44</v>
      </c>
      <c r="AK59" s="29">
        <v>0</v>
      </c>
      <c r="AL59" s="30">
        <v>0</v>
      </c>
      <c r="AM59" s="28">
        <f>AO59+AQ59+AS59+AU59+AW59</f>
        <v>244658.3</v>
      </c>
      <c r="AN59" s="29">
        <f>AP59+AR59+AT59+AV59+AX59</f>
        <v>769930.74</v>
      </c>
      <c r="AO59" s="29">
        <v>62504.51</v>
      </c>
      <c r="AP59" s="29">
        <v>103552.12</v>
      </c>
      <c r="AQ59" s="29">
        <v>122124.99</v>
      </c>
      <c r="AR59" s="29">
        <v>470657.68</v>
      </c>
      <c r="AS59" s="29">
        <v>60000</v>
      </c>
      <c r="AT59" s="29">
        <v>60000</v>
      </c>
      <c r="AU59" s="29">
        <v>0</v>
      </c>
      <c r="AV59" s="29">
        <v>135612.94</v>
      </c>
      <c r="AW59" s="29">
        <v>28.8</v>
      </c>
      <c r="AX59" s="30">
        <v>108</v>
      </c>
      <c r="AY59" s="25"/>
      <c r="AZ59" s="25"/>
    </row>
    <row r="60" spans="1:52" ht="12">
      <c r="A60" s="57">
        <f t="shared" si="18"/>
        <v>53</v>
      </c>
      <c r="B60" s="55" t="s">
        <v>44</v>
      </c>
      <c r="C60" s="22" t="s">
        <v>105</v>
      </c>
      <c r="D60" s="13">
        <v>3193202.67</v>
      </c>
      <c r="E60" s="10">
        <v>408876.44</v>
      </c>
      <c r="F60" s="10">
        <f t="shared" si="10"/>
        <v>2784326.23</v>
      </c>
      <c r="G60" s="10">
        <v>108462.37</v>
      </c>
      <c r="H60" s="34">
        <v>12693068.11</v>
      </c>
      <c r="I60" s="10">
        <f t="shared" si="11"/>
        <v>4.372530140402468</v>
      </c>
      <c r="J60" s="10">
        <v>0</v>
      </c>
      <c r="K60" s="10">
        <f t="shared" si="12"/>
        <v>0</v>
      </c>
      <c r="L60" s="14">
        <f t="shared" si="19"/>
        <v>0</v>
      </c>
      <c r="M60" s="13">
        <v>290291151.86</v>
      </c>
      <c r="N60" s="10">
        <f t="shared" si="13"/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4">
        <v>0</v>
      </c>
      <c r="AA60" s="13">
        <f t="shared" si="14"/>
        <v>5766795.02</v>
      </c>
      <c r="AB60" s="10">
        <f t="shared" si="15"/>
        <v>12693068.11</v>
      </c>
      <c r="AC60" s="10">
        <v>474515.1</v>
      </c>
      <c r="AD60" s="10">
        <v>60370.11</v>
      </c>
      <c r="AE60" s="10">
        <v>2392229.54</v>
      </c>
      <c r="AF60" s="10">
        <v>5234524.8</v>
      </c>
      <c r="AG60" s="10">
        <v>16.19</v>
      </c>
      <c r="AH60" s="10">
        <v>334.03</v>
      </c>
      <c r="AI60" s="10">
        <v>2900034.19</v>
      </c>
      <c r="AJ60" s="10">
        <v>7397839.17</v>
      </c>
      <c r="AK60" s="10">
        <v>0</v>
      </c>
      <c r="AL60" s="14">
        <v>0</v>
      </c>
      <c r="AM60" s="13">
        <f t="shared" si="16"/>
        <v>135848.9</v>
      </c>
      <c r="AN60" s="10">
        <f t="shared" si="17"/>
        <v>408876.43999999994</v>
      </c>
      <c r="AO60" s="10">
        <v>65573.62</v>
      </c>
      <c r="AP60" s="10">
        <v>108462.37</v>
      </c>
      <c r="AQ60" s="10">
        <v>70257.28</v>
      </c>
      <c r="AR60" s="10">
        <v>249308.08</v>
      </c>
      <c r="AS60" s="10">
        <v>0</v>
      </c>
      <c r="AT60" s="10">
        <v>0</v>
      </c>
      <c r="AU60" s="10">
        <v>0</v>
      </c>
      <c r="AV60" s="10">
        <v>51051.99</v>
      </c>
      <c r="AW60" s="10">
        <v>18</v>
      </c>
      <c r="AX60" s="14">
        <v>54</v>
      </c>
      <c r="AY60" s="25"/>
      <c r="AZ60" s="25"/>
    </row>
    <row r="61" spans="1:52" ht="12">
      <c r="A61" s="57">
        <f t="shared" si="18"/>
        <v>54</v>
      </c>
      <c r="B61" s="55" t="s">
        <v>45</v>
      </c>
      <c r="C61" s="22" t="s">
        <v>106</v>
      </c>
      <c r="D61" s="13">
        <v>106054.5</v>
      </c>
      <c r="E61" s="10">
        <v>24801.12</v>
      </c>
      <c r="F61" s="10">
        <f t="shared" si="10"/>
        <v>81253.38</v>
      </c>
      <c r="G61" s="10">
        <v>3569.77</v>
      </c>
      <c r="H61" s="34">
        <v>862449.29</v>
      </c>
      <c r="I61" s="10">
        <f t="shared" si="11"/>
        <v>8.945345918139045</v>
      </c>
      <c r="J61" s="10">
        <v>0</v>
      </c>
      <c r="K61" s="10">
        <f t="shared" si="12"/>
        <v>0</v>
      </c>
      <c r="L61" s="14">
        <f t="shared" si="19"/>
        <v>0</v>
      </c>
      <c r="M61" s="13">
        <v>9641318.49</v>
      </c>
      <c r="N61" s="10">
        <f t="shared" si="13"/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4">
        <v>0</v>
      </c>
      <c r="AA61" s="13">
        <f t="shared" si="14"/>
        <v>394050.4</v>
      </c>
      <c r="AB61" s="10">
        <f t="shared" si="15"/>
        <v>862449.29</v>
      </c>
      <c r="AC61" s="10">
        <v>125431.18</v>
      </c>
      <c r="AD61" s="10">
        <v>454573.11</v>
      </c>
      <c r="AE61" s="10">
        <v>48017.31</v>
      </c>
      <c r="AF61" s="10">
        <v>138881.92</v>
      </c>
      <c r="AG61" s="10">
        <v>0</v>
      </c>
      <c r="AH61" s="10">
        <v>221.45</v>
      </c>
      <c r="AI61" s="10">
        <v>220601.91</v>
      </c>
      <c r="AJ61" s="10">
        <v>268772.81</v>
      </c>
      <c r="AK61" s="10">
        <v>0</v>
      </c>
      <c r="AL61" s="14">
        <v>0</v>
      </c>
      <c r="AM61" s="13">
        <f t="shared" si="16"/>
        <v>10653.31</v>
      </c>
      <c r="AN61" s="10">
        <f t="shared" si="17"/>
        <v>24801.12</v>
      </c>
      <c r="AO61" s="10">
        <v>2170.42</v>
      </c>
      <c r="AP61" s="10">
        <v>3569.77</v>
      </c>
      <c r="AQ61" s="10">
        <v>3982.89</v>
      </c>
      <c r="AR61" s="10">
        <v>7474.32</v>
      </c>
      <c r="AS61" s="10">
        <v>0</v>
      </c>
      <c r="AT61" s="10">
        <v>0</v>
      </c>
      <c r="AU61" s="10">
        <v>0</v>
      </c>
      <c r="AV61" s="10">
        <v>4757.03</v>
      </c>
      <c r="AW61" s="10">
        <v>4500</v>
      </c>
      <c r="AX61" s="14">
        <v>9000</v>
      </c>
      <c r="AY61" s="25"/>
      <c r="AZ61" s="25"/>
    </row>
    <row r="62" spans="1:52" ht="12">
      <c r="A62" s="57">
        <f t="shared" si="18"/>
        <v>55</v>
      </c>
      <c r="B62" s="55" t="s">
        <v>46</v>
      </c>
      <c r="C62" s="22" t="s">
        <v>109</v>
      </c>
      <c r="D62" s="28">
        <v>10281.03</v>
      </c>
      <c r="E62" s="10">
        <v>7312.25</v>
      </c>
      <c r="F62" s="10">
        <f t="shared" si="10"/>
        <v>2968.7800000000007</v>
      </c>
      <c r="G62" s="10">
        <v>383.08</v>
      </c>
      <c r="H62" s="34">
        <v>64324.6</v>
      </c>
      <c r="I62" s="10">
        <f t="shared" si="11"/>
        <v>6.256627859997031</v>
      </c>
      <c r="J62" s="10">
        <v>0</v>
      </c>
      <c r="K62" s="10">
        <f t="shared" si="12"/>
        <v>0</v>
      </c>
      <c r="L62" s="14">
        <f t="shared" si="19"/>
        <v>0</v>
      </c>
      <c r="M62" s="13">
        <v>1028103.34</v>
      </c>
      <c r="N62" s="10">
        <f t="shared" si="13"/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4">
        <v>0</v>
      </c>
      <c r="AA62" s="13">
        <f t="shared" si="14"/>
        <v>29011.190000000002</v>
      </c>
      <c r="AB62" s="10">
        <f t="shared" si="15"/>
        <v>64324.6</v>
      </c>
      <c r="AC62" s="10">
        <v>0</v>
      </c>
      <c r="AD62" s="10">
        <v>-505.7</v>
      </c>
      <c r="AE62" s="10">
        <v>5579.91</v>
      </c>
      <c r="AF62" s="10">
        <v>16880.64</v>
      </c>
      <c r="AG62" s="10">
        <v>2.81</v>
      </c>
      <c r="AH62" s="10">
        <v>8.59</v>
      </c>
      <c r="AI62" s="10">
        <v>23428.47</v>
      </c>
      <c r="AJ62" s="10">
        <v>47941.07</v>
      </c>
      <c r="AK62" s="10">
        <v>0</v>
      </c>
      <c r="AL62" s="14">
        <v>0</v>
      </c>
      <c r="AM62" s="13">
        <f t="shared" si="16"/>
        <v>6116.94</v>
      </c>
      <c r="AN62" s="10">
        <f t="shared" si="17"/>
        <v>7312.25</v>
      </c>
      <c r="AO62" s="10">
        <v>231.93</v>
      </c>
      <c r="AP62" s="10">
        <v>383.08</v>
      </c>
      <c r="AQ62" s="10">
        <v>67.01</v>
      </c>
      <c r="AR62" s="10">
        <v>602.62</v>
      </c>
      <c r="AS62" s="10">
        <v>5800</v>
      </c>
      <c r="AT62" s="10">
        <v>5800</v>
      </c>
      <c r="AU62" s="10">
        <v>0</v>
      </c>
      <c r="AV62" s="10">
        <v>484.55</v>
      </c>
      <c r="AW62" s="10">
        <v>18</v>
      </c>
      <c r="AX62" s="14">
        <v>42</v>
      </c>
      <c r="AY62" s="25"/>
      <c r="AZ62" s="25"/>
    </row>
    <row r="63" spans="1:52" ht="12">
      <c r="A63" s="57">
        <f t="shared" si="18"/>
        <v>56</v>
      </c>
      <c r="B63" s="55" t="s">
        <v>46</v>
      </c>
      <c r="C63" s="22" t="s">
        <v>107</v>
      </c>
      <c r="D63" s="28">
        <v>13821.38</v>
      </c>
      <c r="E63" s="10">
        <v>7597.51</v>
      </c>
      <c r="F63" s="10">
        <f t="shared" si="10"/>
        <v>6223.869999999999</v>
      </c>
      <c r="G63" s="10">
        <v>511.63</v>
      </c>
      <c r="H63" s="34">
        <v>121628.46</v>
      </c>
      <c r="I63" s="10">
        <f t="shared" si="11"/>
        <v>8.800021717076074</v>
      </c>
      <c r="J63" s="10">
        <v>0</v>
      </c>
      <c r="K63" s="10">
        <f t="shared" si="12"/>
        <v>0</v>
      </c>
      <c r="L63" s="14">
        <f t="shared" si="19"/>
        <v>0</v>
      </c>
      <c r="M63" s="13">
        <v>1382138.18</v>
      </c>
      <c r="N63" s="10">
        <f t="shared" si="13"/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4">
        <v>0</v>
      </c>
      <c r="AA63" s="13">
        <f t="shared" si="14"/>
        <v>48043.43</v>
      </c>
      <c r="AB63" s="10">
        <f t="shared" si="15"/>
        <v>121628.45999999999</v>
      </c>
      <c r="AC63" s="10">
        <v>0</v>
      </c>
      <c r="AD63" s="10">
        <v>287.6</v>
      </c>
      <c r="AE63" s="10">
        <v>7000.79</v>
      </c>
      <c r="AF63" s="10">
        <v>19295.34</v>
      </c>
      <c r="AG63" s="10">
        <v>3.45</v>
      </c>
      <c r="AH63" s="10">
        <v>9.62</v>
      </c>
      <c r="AI63" s="10">
        <v>41039.19</v>
      </c>
      <c r="AJ63" s="10">
        <v>102035.9</v>
      </c>
      <c r="AK63" s="10">
        <v>0</v>
      </c>
      <c r="AL63" s="14">
        <v>0</v>
      </c>
      <c r="AM63" s="13">
        <f t="shared" si="16"/>
        <v>6199.18</v>
      </c>
      <c r="AN63" s="10">
        <f t="shared" si="17"/>
        <v>7597.51</v>
      </c>
      <c r="AO63" s="10">
        <v>311.16</v>
      </c>
      <c r="AP63" s="10">
        <v>511.63</v>
      </c>
      <c r="AQ63" s="10">
        <v>70.02</v>
      </c>
      <c r="AR63" s="10">
        <v>616.89</v>
      </c>
      <c r="AS63" s="10">
        <v>5800</v>
      </c>
      <c r="AT63" s="10">
        <v>5800</v>
      </c>
      <c r="AU63" s="10">
        <v>0</v>
      </c>
      <c r="AV63" s="10">
        <v>626.99</v>
      </c>
      <c r="AW63" s="10">
        <v>18</v>
      </c>
      <c r="AX63" s="14">
        <v>42</v>
      </c>
      <c r="AY63" s="25"/>
      <c r="AZ63" s="25"/>
    </row>
    <row r="64" spans="1:52" ht="12">
      <c r="A64" s="57">
        <f t="shared" si="18"/>
        <v>57</v>
      </c>
      <c r="B64" s="55" t="s">
        <v>46</v>
      </c>
      <c r="C64" s="22" t="s">
        <v>108</v>
      </c>
      <c r="D64" s="28">
        <v>3219.8</v>
      </c>
      <c r="E64" s="10">
        <v>6336.26</v>
      </c>
      <c r="F64" s="10">
        <f t="shared" si="10"/>
        <v>-3116.46</v>
      </c>
      <c r="G64" s="10">
        <v>120.52</v>
      </c>
      <c r="H64" s="34">
        <v>19187.66</v>
      </c>
      <c r="I64" s="10">
        <f t="shared" si="11"/>
        <v>5.9592629887245945</v>
      </c>
      <c r="J64" s="10">
        <v>0</v>
      </c>
      <c r="K64" s="10">
        <f t="shared" si="12"/>
        <v>0</v>
      </c>
      <c r="L64" s="14">
        <f t="shared" si="19"/>
        <v>0</v>
      </c>
      <c r="M64" s="13">
        <v>321980.42</v>
      </c>
      <c r="N64" s="10">
        <f t="shared" si="13"/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4">
        <v>0</v>
      </c>
      <c r="AA64" s="13">
        <f t="shared" si="14"/>
        <v>10405.6</v>
      </c>
      <c r="AB64" s="10">
        <f t="shared" si="15"/>
        <v>19187.66</v>
      </c>
      <c r="AC64" s="10">
        <v>0</v>
      </c>
      <c r="AD64" s="10">
        <v>-521.4</v>
      </c>
      <c r="AE64" s="10">
        <v>2220.76</v>
      </c>
      <c r="AF64" s="10">
        <v>6385.37</v>
      </c>
      <c r="AG64" s="10">
        <v>0.94</v>
      </c>
      <c r="AH64" s="10">
        <v>3.69</v>
      </c>
      <c r="AI64" s="10">
        <v>8183.9</v>
      </c>
      <c r="AJ64" s="10">
        <v>13320</v>
      </c>
      <c r="AK64" s="10">
        <v>0</v>
      </c>
      <c r="AL64" s="14">
        <v>0</v>
      </c>
      <c r="AM64" s="13">
        <f t="shared" si="16"/>
        <v>5944.77</v>
      </c>
      <c r="AN64" s="10">
        <f t="shared" si="17"/>
        <v>6336.26</v>
      </c>
      <c r="AO64" s="10">
        <v>72.76</v>
      </c>
      <c r="AP64" s="10">
        <v>120.52</v>
      </c>
      <c r="AQ64" s="10">
        <v>60.01</v>
      </c>
      <c r="AR64" s="10">
        <v>226.44</v>
      </c>
      <c r="AS64" s="10">
        <v>5800</v>
      </c>
      <c r="AT64" s="10">
        <v>5800</v>
      </c>
      <c r="AU64" s="10">
        <v>0</v>
      </c>
      <c r="AV64" s="10">
        <v>153.3</v>
      </c>
      <c r="AW64" s="10">
        <v>12</v>
      </c>
      <c r="AX64" s="14">
        <v>36</v>
      </c>
      <c r="AY64" s="25"/>
      <c r="AZ64" s="25"/>
    </row>
    <row r="65" spans="1:52" ht="12">
      <c r="A65" s="57">
        <f t="shared" si="18"/>
        <v>58</v>
      </c>
      <c r="B65" s="55" t="s">
        <v>47</v>
      </c>
      <c r="C65" s="22" t="s">
        <v>110</v>
      </c>
      <c r="D65" s="13">
        <v>1542177.8</v>
      </c>
      <c r="E65" s="10">
        <v>371252.07</v>
      </c>
      <c r="F65" s="10">
        <f t="shared" si="10"/>
        <v>1170925.73</v>
      </c>
      <c r="G65" s="10">
        <v>51725.65</v>
      </c>
      <c r="H65" s="34">
        <v>14750327.38</v>
      </c>
      <c r="I65" s="10">
        <f t="shared" si="11"/>
        <v>10.521069701490193</v>
      </c>
      <c r="J65" s="10">
        <v>0</v>
      </c>
      <c r="K65" s="10">
        <f t="shared" si="12"/>
        <v>0</v>
      </c>
      <c r="L65" s="14">
        <f t="shared" si="19"/>
        <v>0</v>
      </c>
      <c r="M65" s="13">
        <v>140197981.75</v>
      </c>
      <c r="N65" s="10">
        <f t="shared" si="13"/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4">
        <v>0</v>
      </c>
      <c r="AA65" s="13">
        <f t="shared" si="14"/>
        <v>4939190.74</v>
      </c>
      <c r="AB65" s="10">
        <f t="shared" si="15"/>
        <v>14750327.38</v>
      </c>
      <c r="AC65" s="10">
        <v>581831.49</v>
      </c>
      <c r="AD65" s="10">
        <v>1228841.69</v>
      </c>
      <c r="AE65" s="10">
        <v>704245.89</v>
      </c>
      <c r="AF65" s="10">
        <v>1142770.59</v>
      </c>
      <c r="AG65" s="10">
        <v>3475.57</v>
      </c>
      <c r="AH65" s="10">
        <v>4432.88</v>
      </c>
      <c r="AI65" s="10">
        <v>3649637.79</v>
      </c>
      <c r="AJ65" s="10">
        <v>12374282.22</v>
      </c>
      <c r="AK65" s="10">
        <v>0</v>
      </c>
      <c r="AL65" s="14">
        <v>0</v>
      </c>
      <c r="AM65" s="13">
        <f t="shared" si="16"/>
        <v>177505.41</v>
      </c>
      <c r="AN65" s="10">
        <f t="shared" si="17"/>
        <v>371252.07</v>
      </c>
      <c r="AO65" s="10">
        <v>31562.06</v>
      </c>
      <c r="AP65" s="10">
        <v>51725.65</v>
      </c>
      <c r="AQ65" s="10">
        <v>55937.35</v>
      </c>
      <c r="AR65" s="10">
        <v>162684.29</v>
      </c>
      <c r="AS65" s="10">
        <v>90000</v>
      </c>
      <c r="AT65" s="10">
        <v>90000</v>
      </c>
      <c r="AU65" s="10">
        <v>0</v>
      </c>
      <c r="AV65" s="10">
        <v>66830.13</v>
      </c>
      <c r="AW65" s="10">
        <v>6</v>
      </c>
      <c r="AX65" s="14">
        <v>12</v>
      </c>
      <c r="AY65" s="25"/>
      <c r="AZ65" s="25"/>
    </row>
    <row r="66" spans="1:52" ht="12">
      <c r="A66" s="57">
        <f t="shared" si="18"/>
        <v>59</v>
      </c>
      <c r="B66" s="55" t="s">
        <v>48</v>
      </c>
      <c r="C66" s="22" t="s">
        <v>111</v>
      </c>
      <c r="D66" s="13">
        <v>1191040.8</v>
      </c>
      <c r="E66" s="10">
        <v>171858.09</v>
      </c>
      <c r="F66" s="10">
        <f t="shared" si="10"/>
        <v>1019182.7100000001</v>
      </c>
      <c r="G66" s="10">
        <v>40487.47</v>
      </c>
      <c r="H66" s="34">
        <v>4698500.64</v>
      </c>
      <c r="I66" s="10">
        <f t="shared" si="11"/>
        <v>4.339356564208512</v>
      </c>
      <c r="J66" s="10">
        <v>0</v>
      </c>
      <c r="K66" s="10">
        <f t="shared" si="12"/>
        <v>0</v>
      </c>
      <c r="L66" s="14">
        <f t="shared" si="19"/>
        <v>0</v>
      </c>
      <c r="M66" s="13">
        <v>108276436.16</v>
      </c>
      <c r="N66" s="10">
        <f t="shared" si="13"/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4">
        <v>0</v>
      </c>
      <c r="AA66" s="13">
        <f t="shared" si="14"/>
        <v>891923.01</v>
      </c>
      <c r="AB66" s="10">
        <f t="shared" si="15"/>
        <v>4698500.640000001</v>
      </c>
      <c r="AC66" s="10">
        <v>-760284.97</v>
      </c>
      <c r="AD66" s="10">
        <v>1267284.12</v>
      </c>
      <c r="AE66" s="10">
        <v>1164764.22</v>
      </c>
      <c r="AF66" s="10">
        <v>2145086.69</v>
      </c>
      <c r="AG66" s="10">
        <v>0</v>
      </c>
      <c r="AH66" s="10">
        <v>0</v>
      </c>
      <c r="AI66" s="10">
        <v>487443.76</v>
      </c>
      <c r="AJ66" s="10">
        <v>1286129.83</v>
      </c>
      <c r="AK66" s="10">
        <v>0</v>
      </c>
      <c r="AL66" s="14">
        <v>0</v>
      </c>
      <c r="AM66" s="13">
        <f t="shared" si="16"/>
        <v>50320.81</v>
      </c>
      <c r="AN66" s="10">
        <f t="shared" si="17"/>
        <v>171858.09</v>
      </c>
      <c r="AO66" s="10">
        <v>24521.52</v>
      </c>
      <c r="AP66" s="10">
        <v>40487.47</v>
      </c>
      <c r="AQ66" s="10">
        <v>22544.29</v>
      </c>
      <c r="AR66" s="10">
        <v>72431.73</v>
      </c>
      <c r="AS66" s="10">
        <v>0</v>
      </c>
      <c r="AT66" s="10">
        <v>0</v>
      </c>
      <c r="AU66" s="10">
        <v>0</v>
      </c>
      <c r="AV66" s="10">
        <v>52363.89</v>
      </c>
      <c r="AW66" s="10">
        <v>3255</v>
      </c>
      <c r="AX66" s="14">
        <v>6575</v>
      </c>
      <c r="AY66" s="25"/>
      <c r="AZ66" s="25"/>
    </row>
    <row r="67" spans="1:52" ht="12">
      <c r="A67" s="57">
        <f t="shared" si="18"/>
        <v>60</v>
      </c>
      <c r="B67" s="55" t="s">
        <v>49</v>
      </c>
      <c r="C67" s="22" t="s">
        <v>112</v>
      </c>
      <c r="D67" s="13">
        <v>38315.93</v>
      </c>
      <c r="E67" s="10">
        <v>5700.42</v>
      </c>
      <c r="F67" s="10">
        <f t="shared" si="10"/>
        <v>32615.510000000002</v>
      </c>
      <c r="G67" s="10">
        <v>1300.19</v>
      </c>
      <c r="H67" s="34">
        <v>157066.91</v>
      </c>
      <c r="I67" s="10">
        <f t="shared" si="11"/>
        <v>4.509185057931264</v>
      </c>
      <c r="J67" s="10">
        <v>0</v>
      </c>
      <c r="K67" s="10">
        <f t="shared" si="12"/>
        <v>0</v>
      </c>
      <c r="L67" s="14">
        <f t="shared" si="19"/>
        <v>0</v>
      </c>
      <c r="M67" s="13">
        <v>3483266</v>
      </c>
      <c r="N67" s="10">
        <f t="shared" si="13"/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4">
        <v>0</v>
      </c>
      <c r="AA67" s="13">
        <f t="shared" si="14"/>
        <v>69157.3</v>
      </c>
      <c r="AB67" s="10">
        <f t="shared" si="15"/>
        <v>157066.90999999997</v>
      </c>
      <c r="AC67" s="10">
        <v>10756.6</v>
      </c>
      <c r="AD67" s="10">
        <v>12949.2</v>
      </c>
      <c r="AE67" s="10">
        <v>30676.83</v>
      </c>
      <c r="AF67" s="10">
        <v>67219.93</v>
      </c>
      <c r="AG67" s="10">
        <v>27.32</v>
      </c>
      <c r="AH67" s="10">
        <v>70.42</v>
      </c>
      <c r="AI67" s="10">
        <v>27696.55</v>
      </c>
      <c r="AJ67" s="10">
        <v>76827.36</v>
      </c>
      <c r="AK67" s="10">
        <v>0</v>
      </c>
      <c r="AL67" s="14">
        <v>0</v>
      </c>
      <c r="AM67" s="13">
        <f t="shared" si="16"/>
        <v>2164.63</v>
      </c>
      <c r="AN67" s="10">
        <f t="shared" si="17"/>
        <v>5700.42</v>
      </c>
      <c r="AO67" s="10">
        <v>785.37</v>
      </c>
      <c r="AP67" s="10">
        <v>1300.19</v>
      </c>
      <c r="AQ67" s="10">
        <v>1379.26</v>
      </c>
      <c r="AR67" s="10">
        <v>2738.01</v>
      </c>
      <c r="AS67" s="10">
        <v>0</v>
      </c>
      <c r="AT67" s="10">
        <v>0</v>
      </c>
      <c r="AU67" s="10">
        <v>0</v>
      </c>
      <c r="AV67" s="10">
        <v>1632.22</v>
      </c>
      <c r="AW67" s="10">
        <v>0</v>
      </c>
      <c r="AX67" s="14">
        <v>30</v>
      </c>
      <c r="AY67" s="25"/>
      <c r="AZ67" s="25"/>
    </row>
    <row r="68" spans="1:52" ht="12">
      <c r="A68" s="57">
        <f t="shared" si="18"/>
        <v>61</v>
      </c>
      <c r="B68" s="55" t="s">
        <v>163</v>
      </c>
      <c r="C68" s="22" t="s">
        <v>84</v>
      </c>
      <c r="D68" s="28">
        <v>1672074.7</v>
      </c>
      <c r="E68" s="29">
        <v>203084.46</v>
      </c>
      <c r="F68" s="29">
        <f t="shared" si="10"/>
        <v>1468990.24</v>
      </c>
      <c r="G68" s="29">
        <v>60107.39</v>
      </c>
      <c r="H68" s="35">
        <v>16287883.77</v>
      </c>
      <c r="I68" s="29">
        <f t="shared" si="11"/>
        <v>10.03335573678112</v>
      </c>
      <c r="J68" s="29">
        <v>0</v>
      </c>
      <c r="K68" s="29">
        <f t="shared" si="12"/>
        <v>0</v>
      </c>
      <c r="L68" s="30">
        <f t="shared" si="19"/>
        <v>0</v>
      </c>
      <c r="M68" s="28">
        <v>162337349.51</v>
      </c>
      <c r="N68" s="29">
        <f t="shared" si="13"/>
        <v>0</v>
      </c>
      <c r="O68" s="29">
        <v>0</v>
      </c>
      <c r="P68" s="29">
        <v>0</v>
      </c>
      <c r="Q68" s="29">
        <v>0</v>
      </c>
      <c r="R68" s="10">
        <v>0</v>
      </c>
      <c r="S68" s="10">
        <v>0</v>
      </c>
      <c r="T68" s="10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30">
        <v>0</v>
      </c>
      <c r="AA68" s="28">
        <f t="shared" si="14"/>
        <v>7568961.41</v>
      </c>
      <c r="AB68" s="29">
        <f t="shared" si="15"/>
        <v>16287883.77</v>
      </c>
      <c r="AC68" s="29">
        <v>19000</v>
      </c>
      <c r="AD68" s="29">
        <v>500566.42</v>
      </c>
      <c r="AE68" s="29">
        <v>790230</v>
      </c>
      <c r="AF68" s="29">
        <v>2166010.1</v>
      </c>
      <c r="AG68" s="29">
        <v>0</v>
      </c>
      <c r="AH68" s="29">
        <v>0</v>
      </c>
      <c r="AI68" s="29">
        <v>6759731.41</v>
      </c>
      <c r="AJ68" s="29">
        <v>13621307.25</v>
      </c>
      <c r="AK68" s="29">
        <v>0</v>
      </c>
      <c r="AL68" s="30">
        <v>0</v>
      </c>
      <c r="AM68" s="28">
        <f t="shared" si="16"/>
        <v>45521.91</v>
      </c>
      <c r="AN68" s="29">
        <f t="shared" si="17"/>
        <v>203084.46000000002</v>
      </c>
      <c r="AO68" s="29">
        <v>36560.93</v>
      </c>
      <c r="AP68" s="29">
        <v>60107.39</v>
      </c>
      <c r="AQ68" s="29">
        <v>8610.98</v>
      </c>
      <c r="AR68" s="29">
        <v>65242.5</v>
      </c>
      <c r="AS68" s="29">
        <v>0</v>
      </c>
      <c r="AT68" s="29">
        <v>0</v>
      </c>
      <c r="AU68" s="29">
        <v>0</v>
      </c>
      <c r="AV68" s="29">
        <v>77024.57</v>
      </c>
      <c r="AW68" s="29">
        <v>350</v>
      </c>
      <c r="AX68" s="30">
        <v>710</v>
      </c>
      <c r="AY68" s="25"/>
      <c r="AZ68" s="25"/>
    </row>
    <row r="69" spans="1:52" ht="12">
      <c r="A69" s="57">
        <f t="shared" si="18"/>
        <v>62</v>
      </c>
      <c r="B69" s="55" t="s">
        <v>50</v>
      </c>
      <c r="C69" s="22" t="s">
        <v>113</v>
      </c>
      <c r="D69" s="13">
        <v>20324.02</v>
      </c>
      <c r="E69" s="10">
        <v>1625.04</v>
      </c>
      <c r="F69" s="10">
        <f t="shared" si="10"/>
        <v>18698.98</v>
      </c>
      <c r="G69" s="10">
        <v>759.54</v>
      </c>
      <c r="H69" s="34">
        <v>94496.07</v>
      </c>
      <c r="I69" s="10">
        <f t="shared" si="11"/>
        <v>4.649478301672439</v>
      </c>
      <c r="J69" s="10">
        <v>0</v>
      </c>
      <c r="K69" s="10">
        <f t="shared" si="12"/>
        <v>0</v>
      </c>
      <c r="L69" s="14">
        <f t="shared" si="19"/>
        <v>0</v>
      </c>
      <c r="M69" s="13">
        <v>2032401.57</v>
      </c>
      <c r="N69" s="10">
        <f t="shared" si="13"/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4">
        <v>0</v>
      </c>
      <c r="AA69" s="13">
        <f t="shared" si="14"/>
        <v>40318.86</v>
      </c>
      <c r="AB69" s="10">
        <f t="shared" si="15"/>
        <v>94496.07</v>
      </c>
      <c r="AC69" s="10">
        <v>2590.51</v>
      </c>
      <c r="AD69" s="10">
        <v>2590.51</v>
      </c>
      <c r="AE69" s="10">
        <v>6938.28</v>
      </c>
      <c r="AF69" s="10">
        <v>11047.85</v>
      </c>
      <c r="AG69" s="10">
        <v>0</v>
      </c>
      <c r="AH69" s="10">
        <v>0</v>
      </c>
      <c r="AI69" s="10">
        <v>30790.07</v>
      </c>
      <c r="AJ69" s="10">
        <v>80857.71</v>
      </c>
      <c r="AK69" s="10">
        <v>0</v>
      </c>
      <c r="AL69" s="14">
        <v>0</v>
      </c>
      <c r="AM69" s="13">
        <f t="shared" si="16"/>
        <v>1262.6799999999998</v>
      </c>
      <c r="AN69" s="10">
        <f t="shared" si="17"/>
        <v>1625.04</v>
      </c>
      <c r="AO69" s="10">
        <v>459.27</v>
      </c>
      <c r="AP69" s="10">
        <v>759.54</v>
      </c>
      <c r="AQ69" s="10">
        <v>803.41</v>
      </c>
      <c r="AR69" s="10">
        <v>865.08</v>
      </c>
      <c r="AS69" s="10">
        <v>0</v>
      </c>
      <c r="AT69" s="10">
        <v>0</v>
      </c>
      <c r="AU69" s="10">
        <v>0</v>
      </c>
      <c r="AV69" s="10">
        <v>0.42</v>
      </c>
      <c r="AW69" s="10">
        <v>0</v>
      </c>
      <c r="AX69" s="14">
        <v>0</v>
      </c>
      <c r="AY69" s="25"/>
      <c r="AZ69" s="25"/>
    </row>
    <row r="70" spans="1:52" ht="12">
      <c r="A70" s="57">
        <f t="shared" si="18"/>
        <v>63</v>
      </c>
      <c r="B70" s="55" t="s">
        <v>51</v>
      </c>
      <c r="C70" s="23" t="s">
        <v>114</v>
      </c>
      <c r="D70" s="15">
        <v>39126.51</v>
      </c>
      <c r="E70" s="16">
        <v>4466.43</v>
      </c>
      <c r="F70" s="16">
        <f t="shared" si="10"/>
        <v>34660.08</v>
      </c>
      <c r="G70" s="16">
        <v>1304.89</v>
      </c>
      <c r="H70" s="36">
        <v>373511.86</v>
      </c>
      <c r="I70" s="16">
        <f t="shared" si="11"/>
        <v>10.500886030162096</v>
      </c>
      <c r="J70" s="16">
        <v>0</v>
      </c>
      <c r="K70" s="16">
        <f t="shared" si="12"/>
        <v>0</v>
      </c>
      <c r="L70" s="17">
        <f t="shared" si="19"/>
        <v>0</v>
      </c>
      <c r="M70" s="15">
        <v>3556955.66</v>
      </c>
      <c r="N70" s="16">
        <f t="shared" si="13"/>
        <v>0</v>
      </c>
      <c r="O70" s="16">
        <v>0</v>
      </c>
      <c r="P70" s="16">
        <v>0</v>
      </c>
      <c r="Q70" s="16">
        <v>0</v>
      </c>
      <c r="R70" s="10">
        <v>0</v>
      </c>
      <c r="S70" s="10">
        <v>0</v>
      </c>
      <c r="T70" s="10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7">
        <v>0</v>
      </c>
      <c r="AA70" s="15">
        <f t="shared" si="14"/>
        <v>188453.9</v>
      </c>
      <c r="AB70" s="16">
        <f t="shared" si="15"/>
        <v>373511.86</v>
      </c>
      <c r="AC70" s="16">
        <v>22243.73</v>
      </c>
      <c r="AD70" s="16">
        <v>45829.83</v>
      </c>
      <c r="AE70" s="16">
        <v>21192.4</v>
      </c>
      <c r="AF70" s="16">
        <v>35812.06</v>
      </c>
      <c r="AG70" s="16">
        <v>0</v>
      </c>
      <c r="AH70" s="16">
        <v>0</v>
      </c>
      <c r="AI70" s="16">
        <v>145017.77</v>
      </c>
      <c r="AJ70" s="16">
        <v>291869.97</v>
      </c>
      <c r="AK70" s="16">
        <v>0</v>
      </c>
      <c r="AL70" s="17">
        <v>0</v>
      </c>
      <c r="AM70" s="15">
        <f t="shared" si="16"/>
        <v>1285.6100000000001</v>
      </c>
      <c r="AN70" s="16">
        <f t="shared" si="17"/>
        <v>4466.43</v>
      </c>
      <c r="AO70" s="16">
        <v>793.7</v>
      </c>
      <c r="AP70" s="16">
        <v>1304.89</v>
      </c>
      <c r="AQ70" s="16">
        <v>455.91</v>
      </c>
      <c r="AR70" s="16">
        <v>1402.08</v>
      </c>
      <c r="AS70" s="16">
        <v>0</v>
      </c>
      <c r="AT70" s="16">
        <v>0</v>
      </c>
      <c r="AU70" s="16">
        <v>0</v>
      </c>
      <c r="AV70" s="16">
        <v>1648.76</v>
      </c>
      <c r="AW70" s="16">
        <v>36</v>
      </c>
      <c r="AX70" s="17">
        <v>110.7</v>
      </c>
      <c r="AY70" s="25"/>
      <c r="AZ70" s="25"/>
    </row>
    <row r="71" spans="1:50" s="26" customFormat="1" ht="9">
      <c r="A71" s="58"/>
      <c r="B71" s="46" t="s">
        <v>160</v>
      </c>
      <c r="C71" s="47"/>
      <c r="D71" s="48">
        <f>SUM(D8:D70)</f>
        <v>1087473339.2900002</v>
      </c>
      <c r="E71" s="48">
        <f>SUM(E8:E70)</f>
        <v>63119425.17000001</v>
      </c>
      <c r="F71" s="48">
        <f>SUM(F8:F70)</f>
        <v>1024353914.1200001</v>
      </c>
      <c r="G71" s="48">
        <f>SUM(G8:G70)</f>
        <v>37013362.90000001</v>
      </c>
      <c r="H71" s="48">
        <f>SUM(H8:H70)</f>
        <v>4086908318.210001</v>
      </c>
      <c r="I71" s="48"/>
      <c r="J71" s="48">
        <f>SUM(J8:J70)</f>
        <v>0</v>
      </c>
      <c r="K71" s="48"/>
      <c r="L71" s="48"/>
      <c r="M71" s="48">
        <f aca="true" t="shared" si="20" ref="M71:AX71">SUM(M8:M70)</f>
        <v>98941353540.29002</v>
      </c>
      <c r="N71" s="48">
        <f t="shared" si="20"/>
        <v>0</v>
      </c>
      <c r="O71" s="48">
        <f t="shared" si="20"/>
        <v>0</v>
      </c>
      <c r="P71" s="48">
        <f t="shared" si="20"/>
        <v>0</v>
      </c>
      <c r="Q71" s="48">
        <f t="shared" si="20"/>
        <v>0</v>
      </c>
      <c r="R71" s="48">
        <f t="shared" si="20"/>
        <v>0</v>
      </c>
      <c r="S71" s="48">
        <f t="shared" si="20"/>
        <v>0</v>
      </c>
      <c r="T71" s="48">
        <f t="shared" si="20"/>
        <v>0</v>
      </c>
      <c r="U71" s="48">
        <f t="shared" si="20"/>
        <v>0</v>
      </c>
      <c r="V71" s="48">
        <f t="shared" si="20"/>
        <v>0</v>
      </c>
      <c r="W71" s="48">
        <f t="shared" si="20"/>
        <v>0</v>
      </c>
      <c r="X71" s="48">
        <f t="shared" si="20"/>
        <v>0</v>
      </c>
      <c r="Y71" s="48">
        <f t="shared" si="20"/>
        <v>0</v>
      </c>
      <c r="Z71" s="48">
        <f t="shared" si="20"/>
        <v>0</v>
      </c>
      <c r="AA71" s="48">
        <f t="shared" si="20"/>
        <v>2876331400.940001</v>
      </c>
      <c r="AB71" s="48">
        <f t="shared" si="20"/>
        <v>4086908318.210001</v>
      </c>
      <c r="AC71" s="48">
        <f t="shared" si="20"/>
        <v>-31910370.219999988</v>
      </c>
      <c r="AD71" s="48">
        <f t="shared" si="20"/>
        <v>-5158996.990000006</v>
      </c>
      <c r="AE71" s="48">
        <f t="shared" si="20"/>
        <v>304259883.30999976</v>
      </c>
      <c r="AF71" s="48">
        <f t="shared" si="20"/>
        <v>1094711144.9999995</v>
      </c>
      <c r="AG71" s="48">
        <f t="shared" si="20"/>
        <v>4814862.680000001</v>
      </c>
      <c r="AH71" s="48">
        <f t="shared" si="20"/>
        <v>12300756.6</v>
      </c>
      <c r="AI71" s="48">
        <f t="shared" si="20"/>
        <v>2596997070.1899986</v>
      </c>
      <c r="AJ71" s="48">
        <f t="shared" si="20"/>
        <v>2986083629.3300004</v>
      </c>
      <c r="AK71" s="48">
        <f t="shared" si="20"/>
        <v>2169954.98</v>
      </c>
      <c r="AL71" s="48">
        <f t="shared" si="20"/>
        <v>-1028215.73</v>
      </c>
      <c r="AM71" s="48">
        <f t="shared" si="20"/>
        <v>33799115.46999999</v>
      </c>
      <c r="AN71" s="48">
        <f t="shared" si="20"/>
        <v>63119425.17000001</v>
      </c>
      <c r="AO71" s="48">
        <f t="shared" si="20"/>
        <v>22312267.690000005</v>
      </c>
      <c r="AP71" s="48">
        <f t="shared" si="20"/>
        <v>37013362.90000001</v>
      </c>
      <c r="AQ71" s="48">
        <f t="shared" si="20"/>
        <v>10174163.769999998</v>
      </c>
      <c r="AR71" s="48">
        <f t="shared" si="20"/>
        <v>20296812.270000014</v>
      </c>
      <c r="AS71" s="48">
        <f t="shared" si="20"/>
        <v>1315685.78</v>
      </c>
      <c r="AT71" s="48">
        <f t="shared" si="20"/>
        <v>1349076.5</v>
      </c>
      <c r="AU71" s="48">
        <f t="shared" si="20"/>
        <v>-22548.91999999997</v>
      </c>
      <c r="AV71" s="48">
        <f t="shared" si="20"/>
        <v>4419356.169999999</v>
      </c>
      <c r="AW71" s="48">
        <f t="shared" si="20"/>
        <v>19547.15</v>
      </c>
      <c r="AX71" s="48">
        <f t="shared" si="20"/>
        <v>40817.329999999994</v>
      </c>
    </row>
    <row r="72" spans="1:50" s="38" customFormat="1" ht="9">
      <c r="A72" s="59"/>
      <c r="B72" s="40" t="s">
        <v>167</v>
      </c>
      <c r="C72" s="41"/>
      <c r="D72" s="42">
        <f>D71-D21</f>
        <v>33170101.220000148</v>
      </c>
      <c r="E72" s="42">
        <f aca="true" t="shared" si="21" ref="E72:AX72">E71-E21</f>
        <v>6626642.260000013</v>
      </c>
      <c r="F72" s="42">
        <f t="shared" si="21"/>
        <v>26543458.96000004</v>
      </c>
      <c r="G72" s="42">
        <f t="shared" si="21"/>
        <v>1147972.490000017</v>
      </c>
      <c r="H72" s="42">
        <f t="shared" si="21"/>
        <v>226890972.88000107</v>
      </c>
      <c r="I72" s="42"/>
      <c r="J72" s="42">
        <f t="shared" si="21"/>
        <v>0</v>
      </c>
      <c r="K72" s="42"/>
      <c r="L72" s="42"/>
      <c r="M72" s="42">
        <f t="shared" si="21"/>
        <v>3095604624.6200256</v>
      </c>
      <c r="N72" s="42">
        <f t="shared" si="21"/>
        <v>0</v>
      </c>
      <c r="O72" s="42">
        <f t="shared" si="21"/>
        <v>0</v>
      </c>
      <c r="P72" s="42">
        <f t="shared" si="21"/>
        <v>0</v>
      </c>
      <c r="Q72" s="42">
        <f t="shared" si="21"/>
        <v>0</v>
      </c>
      <c r="R72" s="42">
        <f t="shared" si="21"/>
        <v>0</v>
      </c>
      <c r="S72" s="42">
        <f t="shared" si="21"/>
        <v>0</v>
      </c>
      <c r="T72" s="42">
        <f t="shared" si="21"/>
        <v>0</v>
      </c>
      <c r="U72" s="42">
        <f t="shared" si="21"/>
        <v>0</v>
      </c>
      <c r="V72" s="42">
        <f t="shared" si="21"/>
        <v>0</v>
      </c>
      <c r="W72" s="42">
        <f t="shared" si="21"/>
        <v>0</v>
      </c>
      <c r="X72" s="42">
        <f t="shared" si="21"/>
        <v>0</v>
      </c>
      <c r="Y72" s="42">
        <f t="shared" si="21"/>
        <v>0</v>
      </c>
      <c r="Z72" s="42">
        <f t="shared" si="21"/>
        <v>0</v>
      </c>
      <c r="AA72" s="42">
        <f t="shared" si="21"/>
        <v>94806901.2400012</v>
      </c>
      <c r="AB72" s="42">
        <f t="shared" si="21"/>
        <v>226890972.88000107</v>
      </c>
      <c r="AC72" s="42">
        <f t="shared" si="21"/>
        <v>13076192.51000001</v>
      </c>
      <c r="AD72" s="42">
        <f t="shared" si="21"/>
        <v>51036288.36</v>
      </c>
      <c r="AE72" s="42">
        <f t="shared" si="21"/>
        <v>23752237.099999785</v>
      </c>
      <c r="AF72" s="42">
        <f t="shared" si="21"/>
        <v>48865695.029999495</v>
      </c>
      <c r="AG72" s="42">
        <f t="shared" si="21"/>
        <v>2539166.420000001</v>
      </c>
      <c r="AH72" s="42">
        <f t="shared" si="21"/>
        <v>6201499.09</v>
      </c>
      <c r="AI72" s="42">
        <f t="shared" si="21"/>
        <v>55342607.22999859</v>
      </c>
      <c r="AJ72" s="42">
        <f t="shared" si="21"/>
        <v>120690752.2300005</v>
      </c>
      <c r="AK72" s="42">
        <f t="shared" si="21"/>
        <v>96697.97999999998</v>
      </c>
      <c r="AL72" s="42">
        <f t="shared" si="21"/>
        <v>96738.16999999993</v>
      </c>
      <c r="AM72" s="42">
        <f t="shared" si="21"/>
        <v>2588301.7899999917</v>
      </c>
      <c r="AN72" s="42">
        <f t="shared" si="21"/>
        <v>6626642.260000013</v>
      </c>
      <c r="AO72" s="42">
        <f t="shared" si="21"/>
        <v>696525.6600000039</v>
      </c>
      <c r="AP72" s="42">
        <f t="shared" si="21"/>
        <v>1147972.490000017</v>
      </c>
      <c r="AQ72" s="42">
        <f t="shared" si="21"/>
        <v>1250579.3199999984</v>
      </c>
      <c r="AR72" s="42">
        <f t="shared" si="21"/>
        <v>3342731.3000000156</v>
      </c>
      <c r="AS72" s="42">
        <f t="shared" si="21"/>
        <v>644761.38</v>
      </c>
      <c r="AT72" s="42">
        <f t="shared" si="21"/>
        <v>678152.1</v>
      </c>
      <c r="AU72" s="42">
        <f t="shared" si="21"/>
        <v>-22548.91999999997</v>
      </c>
      <c r="AV72" s="42">
        <f t="shared" si="21"/>
        <v>1419356.169999999</v>
      </c>
      <c r="AW72" s="42">
        <f t="shared" si="21"/>
        <v>18984.350000000002</v>
      </c>
      <c r="AX72" s="42">
        <f t="shared" si="21"/>
        <v>38430.2</v>
      </c>
    </row>
    <row r="73" spans="5:28" ht="12">
      <c r="E73" s="25"/>
      <c r="F73" s="27"/>
      <c r="AB73" s="32"/>
    </row>
    <row r="74" ht="12">
      <c r="F74" s="25"/>
    </row>
    <row r="75" ht="12">
      <c r="D75" s="8"/>
    </row>
    <row r="76" ht="12">
      <c r="E76" s="25"/>
    </row>
  </sheetData>
  <sheetProtection/>
  <autoFilter ref="B7:C7"/>
  <mergeCells count="25">
    <mergeCell ref="C4:C6"/>
    <mergeCell ref="B4:B6"/>
    <mergeCell ref="A4:A6"/>
    <mergeCell ref="AA4:AL4"/>
    <mergeCell ref="AA5:AB5"/>
    <mergeCell ref="AC5:AD5"/>
    <mergeCell ref="AE5:AF5"/>
    <mergeCell ref="AG5:AH5"/>
    <mergeCell ref="AI5:AJ5"/>
    <mergeCell ref="AK5:AL5"/>
    <mergeCell ref="AM4:AX4"/>
    <mergeCell ref="AM5:AN5"/>
    <mergeCell ref="AO5:AP5"/>
    <mergeCell ref="AQ5:AR5"/>
    <mergeCell ref="AS5:AT5"/>
    <mergeCell ref="AU5:AV5"/>
    <mergeCell ref="AW5:AX5"/>
    <mergeCell ref="D1:K2"/>
    <mergeCell ref="D4:L4"/>
    <mergeCell ref="M5:M6"/>
    <mergeCell ref="N5:Z5"/>
    <mergeCell ref="M4:Z4"/>
    <mergeCell ref="D5:F5"/>
    <mergeCell ref="H5:I5"/>
    <mergeCell ref="J5:L5"/>
  </mergeCells>
  <conditionalFormatting sqref="E8:E70 G9:G70">
    <cfRule type="cellIs" priority="1" dxfId="25" operator="notEqual" stopIfTrue="1">
      <formula>AN8</formula>
    </cfRule>
    <cfRule type="cellIs" priority="2" dxfId="26" operator="lessThan" stopIfTrue="1">
      <formula>0</formula>
    </cfRule>
  </conditionalFormatting>
  <conditionalFormatting sqref="H8:H70">
    <cfRule type="cellIs" priority="3" dxfId="25" operator="greaterThan" stopIfTrue="1">
      <formula>AB8+0.00001</formula>
    </cfRule>
    <cfRule type="cellIs" priority="4" dxfId="26" operator="lessThan" stopIfTrue="1">
      <formula>AB8-0.00001</formula>
    </cfRule>
  </conditionalFormatting>
  <conditionalFormatting sqref="I8:AX70 D8:D70 F8:F70">
    <cfRule type="cellIs" priority="5" dxfId="27" operator="greaterThan" stopIfTrue="1">
      <formula>0</formula>
    </cfRule>
    <cfRule type="cellIs" priority="6" dxfId="26" operator="lessThan" stopIfTrue="1">
      <formula>0</formula>
    </cfRule>
  </conditionalFormatting>
  <conditionalFormatting sqref="G8">
    <cfRule type="cellIs" priority="7" dxfId="25" operator="notEqual" stopIfTrue="1">
      <formula>$AP$8</formula>
    </cfRule>
    <cfRule type="cellIs" priority="8" dxfId="26" operator="lessThan" stopIfTrue="1">
      <formula>0</formula>
    </cfRule>
  </conditionalFormatting>
  <printOptions/>
  <pageMargins left="0.5" right="0.17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80"/>
  <sheetViews>
    <sheetView zoomScalePageLayoutView="0" workbookViewId="0" topLeftCell="A1">
      <pane xSplit="3765" ySplit="1965" topLeftCell="AM19" activePane="bottomRight" state="split"/>
      <selection pane="topLeft" activeCell="A1" sqref="A1:IV65536"/>
      <selection pane="topRight" activeCell="AP6" sqref="AP6"/>
      <selection pane="bottomLeft" activeCell="A7" sqref="A7"/>
      <selection pane="bottomRight" activeCell="AG41" sqref="AG41"/>
    </sheetView>
  </sheetViews>
  <sheetFormatPr defaultColWidth="9.00390625" defaultRowHeight="12.75"/>
  <cols>
    <col min="1" max="1" width="2.875" style="61" customWidth="1"/>
    <col min="2" max="2" width="22.00390625" style="1" customWidth="1"/>
    <col min="3" max="3" width="7.25390625" style="2" customWidth="1"/>
    <col min="4" max="4" width="13.375" style="1" customWidth="1"/>
    <col min="5" max="5" width="11.625" style="1" customWidth="1"/>
    <col min="6" max="6" width="13.25390625" style="1" customWidth="1"/>
    <col min="7" max="7" width="11.875" style="1" customWidth="1"/>
    <col min="8" max="8" width="12.00390625" style="1" customWidth="1"/>
    <col min="9" max="9" width="11.375" style="1" customWidth="1"/>
    <col min="10" max="10" width="15.00390625" style="1" customWidth="1"/>
    <col min="11" max="11" width="8.875" style="1" customWidth="1"/>
    <col min="12" max="14" width="10.375" style="1" customWidth="1"/>
    <col min="15" max="15" width="14.875" style="1" customWidth="1"/>
    <col min="16" max="16" width="16.25390625" style="1" customWidth="1"/>
    <col min="17" max="18" width="7.00390625" style="1" customWidth="1"/>
    <col min="19" max="19" width="9.25390625" style="1" customWidth="1"/>
    <col min="20" max="21" width="7.00390625" style="1" customWidth="1"/>
    <col min="22" max="22" width="6.625" style="1" customWidth="1"/>
    <col min="23" max="23" width="7.00390625" style="1" customWidth="1"/>
    <col min="24" max="24" width="14.75390625" style="1" customWidth="1"/>
    <col min="25" max="25" width="15.625" style="1" customWidth="1"/>
    <col min="26" max="26" width="7.125" style="1" customWidth="1"/>
    <col min="27" max="27" width="8.625" style="1" customWidth="1"/>
    <col min="28" max="28" width="7.75390625" style="1" customWidth="1"/>
    <col min="29" max="29" width="14.00390625" style="1" customWidth="1"/>
    <col min="30" max="30" width="16.75390625" style="1" customWidth="1"/>
    <col min="31" max="31" width="13.25390625" style="1" customWidth="1"/>
    <col min="32" max="32" width="12.875" style="1" customWidth="1"/>
    <col min="33" max="33" width="12.125" style="1" customWidth="1"/>
    <col min="34" max="34" width="13.125" style="1" customWidth="1"/>
    <col min="35" max="35" width="11.25390625" style="1" customWidth="1"/>
    <col min="36" max="36" width="12.00390625" style="1" customWidth="1"/>
    <col min="37" max="37" width="13.25390625" style="1" customWidth="1"/>
    <col min="38" max="38" width="13.75390625" style="1" customWidth="1"/>
    <col min="39" max="39" width="10.375" style="1" customWidth="1"/>
    <col min="40" max="40" width="9.25390625" style="1" customWidth="1"/>
    <col min="41" max="41" width="12.125" style="1" customWidth="1"/>
    <col min="42" max="42" width="11.375" style="1" customWidth="1"/>
    <col min="43" max="43" width="12.00390625" style="1" customWidth="1"/>
    <col min="44" max="46" width="11.75390625" style="1" customWidth="1"/>
    <col min="47" max="47" width="9.25390625" style="1" customWidth="1"/>
    <col min="48" max="48" width="11.00390625" style="1" customWidth="1"/>
    <col min="49" max="49" width="9.25390625" style="1" customWidth="1"/>
    <col min="50" max="50" width="10.75390625" style="1" customWidth="1"/>
    <col min="51" max="52" width="9.25390625" style="1" customWidth="1"/>
    <col min="53" max="16384" width="9.125" style="1" customWidth="1"/>
  </cols>
  <sheetData>
    <row r="1" spans="1:13" s="2" customFormat="1" ht="12">
      <c r="A1" s="61"/>
      <c r="D1" s="31" t="s">
        <v>165</v>
      </c>
      <c r="M1" s="37"/>
    </row>
    <row r="2" spans="1:13" s="2" customFormat="1" ht="12" customHeight="1">
      <c r="A2" s="61"/>
      <c r="D2" s="31"/>
      <c r="G2" s="31" t="s">
        <v>166</v>
      </c>
      <c r="H2" s="31" t="s">
        <v>173</v>
      </c>
      <c r="M2" s="37"/>
    </row>
    <row r="3" ht="3.75" customHeight="1"/>
    <row r="4" spans="1:52" s="5" customFormat="1" ht="9.75" customHeight="1">
      <c r="A4" s="173" t="s">
        <v>115</v>
      </c>
      <c r="B4" s="173" t="s">
        <v>174</v>
      </c>
      <c r="C4" s="173" t="s">
        <v>123</v>
      </c>
      <c r="D4" s="178" t="s">
        <v>158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159</v>
      </c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174" t="s">
        <v>154</v>
      </c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 t="s">
        <v>155</v>
      </c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</row>
    <row r="5" spans="1:52" s="4" customFormat="1" ht="19.5" customHeight="1">
      <c r="A5" s="173"/>
      <c r="B5" s="173"/>
      <c r="C5" s="173"/>
      <c r="D5" s="186" t="s">
        <v>130</v>
      </c>
      <c r="E5" s="186"/>
      <c r="F5" s="186"/>
      <c r="G5" s="186" t="s">
        <v>125</v>
      </c>
      <c r="H5" s="186"/>
      <c r="I5" s="186"/>
      <c r="J5" s="186" t="s">
        <v>149</v>
      </c>
      <c r="K5" s="186"/>
      <c r="L5" s="186" t="s">
        <v>124</v>
      </c>
      <c r="M5" s="186"/>
      <c r="N5" s="186"/>
      <c r="O5" s="181" t="s">
        <v>168</v>
      </c>
      <c r="P5" s="183" t="s">
        <v>131</v>
      </c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5"/>
      <c r="AC5" s="175" t="s">
        <v>117</v>
      </c>
      <c r="AD5" s="176"/>
      <c r="AE5" s="177" t="s">
        <v>118</v>
      </c>
      <c r="AF5" s="177"/>
      <c r="AG5" s="177" t="s">
        <v>119</v>
      </c>
      <c r="AH5" s="177"/>
      <c r="AI5" s="177" t="s">
        <v>122</v>
      </c>
      <c r="AJ5" s="177"/>
      <c r="AK5" s="177" t="s">
        <v>120</v>
      </c>
      <c r="AL5" s="177"/>
      <c r="AM5" s="177" t="s">
        <v>121</v>
      </c>
      <c r="AN5" s="177"/>
      <c r="AO5" s="175" t="s">
        <v>117</v>
      </c>
      <c r="AP5" s="176"/>
      <c r="AQ5" s="177" t="s">
        <v>125</v>
      </c>
      <c r="AR5" s="177"/>
      <c r="AS5" s="177" t="s">
        <v>126</v>
      </c>
      <c r="AT5" s="177"/>
      <c r="AU5" s="177" t="s">
        <v>127</v>
      </c>
      <c r="AV5" s="177"/>
      <c r="AW5" s="177" t="s">
        <v>128</v>
      </c>
      <c r="AX5" s="177"/>
      <c r="AY5" s="177" t="s">
        <v>129</v>
      </c>
      <c r="AZ5" s="177"/>
    </row>
    <row r="6" spans="1:52" s="4" customFormat="1" ht="29.25">
      <c r="A6" s="173"/>
      <c r="B6" s="173"/>
      <c r="C6" s="173"/>
      <c r="D6" s="24" t="s">
        <v>144</v>
      </c>
      <c r="E6" s="24" t="s">
        <v>145</v>
      </c>
      <c r="F6" s="24" t="s">
        <v>146</v>
      </c>
      <c r="G6" s="24" t="s">
        <v>147</v>
      </c>
      <c r="H6" s="24" t="s">
        <v>148</v>
      </c>
      <c r="I6" s="24" t="s">
        <v>146</v>
      </c>
      <c r="J6" s="24" t="s">
        <v>150</v>
      </c>
      <c r="K6" s="24" t="s">
        <v>151</v>
      </c>
      <c r="L6" s="24" t="s">
        <v>150</v>
      </c>
      <c r="M6" s="24" t="s">
        <v>152</v>
      </c>
      <c r="N6" s="24" t="s">
        <v>151</v>
      </c>
      <c r="O6" s="182"/>
      <c r="P6" s="43" t="s">
        <v>117</v>
      </c>
      <c r="Q6" s="44" t="s">
        <v>132</v>
      </c>
      <c r="R6" s="44" t="s">
        <v>133</v>
      </c>
      <c r="S6" s="44" t="s">
        <v>134</v>
      </c>
      <c r="T6" s="44" t="s">
        <v>135</v>
      </c>
      <c r="U6" s="44" t="s">
        <v>136</v>
      </c>
      <c r="V6" s="44" t="s">
        <v>137</v>
      </c>
      <c r="W6" s="44" t="s">
        <v>138</v>
      </c>
      <c r="X6" s="44" t="s">
        <v>139</v>
      </c>
      <c r="Y6" s="44" t="s">
        <v>140</v>
      </c>
      <c r="Z6" s="44" t="s">
        <v>141</v>
      </c>
      <c r="AA6" s="44" t="s">
        <v>142</v>
      </c>
      <c r="AB6" s="44" t="s">
        <v>143</v>
      </c>
      <c r="AC6" s="44" t="s">
        <v>0</v>
      </c>
      <c r="AD6" s="44" t="s">
        <v>116</v>
      </c>
      <c r="AE6" s="44" t="s">
        <v>0</v>
      </c>
      <c r="AF6" s="44" t="s">
        <v>116</v>
      </c>
      <c r="AG6" s="44" t="s">
        <v>0</v>
      </c>
      <c r="AH6" s="44" t="s">
        <v>116</v>
      </c>
      <c r="AI6" s="44" t="s">
        <v>0</v>
      </c>
      <c r="AJ6" s="44" t="s">
        <v>116</v>
      </c>
      <c r="AK6" s="44" t="s">
        <v>0</v>
      </c>
      <c r="AL6" s="44" t="s">
        <v>116</v>
      </c>
      <c r="AM6" s="44" t="s">
        <v>0</v>
      </c>
      <c r="AN6" s="44" t="s">
        <v>116</v>
      </c>
      <c r="AO6" s="44" t="s">
        <v>0</v>
      </c>
      <c r="AP6" s="44" t="s">
        <v>116</v>
      </c>
      <c r="AQ6" s="44" t="s">
        <v>0</v>
      </c>
      <c r="AR6" s="44" t="s">
        <v>116</v>
      </c>
      <c r="AS6" s="44" t="s">
        <v>0</v>
      </c>
      <c r="AT6" s="44" t="s">
        <v>116</v>
      </c>
      <c r="AU6" s="44" t="s">
        <v>0</v>
      </c>
      <c r="AV6" s="44" t="s">
        <v>116</v>
      </c>
      <c r="AW6" s="44" t="s">
        <v>0</v>
      </c>
      <c r="AX6" s="44" t="s">
        <v>116</v>
      </c>
      <c r="AY6" s="44" t="s">
        <v>0</v>
      </c>
      <c r="AZ6" s="44" t="s">
        <v>116</v>
      </c>
    </row>
    <row r="7" spans="1:52" s="7" customFormat="1" ht="9" customHeight="1">
      <c r="A7" s="18"/>
      <c r="B7" s="18"/>
      <c r="C7" s="18"/>
      <c r="D7" s="6" t="s">
        <v>153</v>
      </c>
      <c r="E7" s="6" t="s">
        <v>153</v>
      </c>
      <c r="F7" s="6" t="s">
        <v>153</v>
      </c>
      <c r="G7" s="6" t="s">
        <v>153</v>
      </c>
      <c r="H7" s="6" t="s">
        <v>153</v>
      </c>
      <c r="I7" s="6" t="s">
        <v>153</v>
      </c>
      <c r="J7" s="6" t="s">
        <v>153</v>
      </c>
      <c r="K7" s="6" t="s">
        <v>156</v>
      </c>
      <c r="L7" s="6" t="s">
        <v>153</v>
      </c>
      <c r="M7" s="6" t="s">
        <v>156</v>
      </c>
      <c r="N7" s="6" t="s">
        <v>156</v>
      </c>
      <c r="O7" s="6" t="s">
        <v>153</v>
      </c>
      <c r="P7" s="6" t="s">
        <v>153</v>
      </c>
      <c r="Q7" s="6" t="s">
        <v>153</v>
      </c>
      <c r="R7" s="6" t="s">
        <v>153</v>
      </c>
      <c r="S7" s="6" t="s">
        <v>153</v>
      </c>
      <c r="T7" s="6" t="s">
        <v>153</v>
      </c>
      <c r="U7" s="6" t="s">
        <v>153</v>
      </c>
      <c r="V7" s="6" t="s">
        <v>153</v>
      </c>
      <c r="W7" s="6" t="s">
        <v>153</v>
      </c>
      <c r="X7" s="6" t="s">
        <v>153</v>
      </c>
      <c r="Y7" s="6" t="s">
        <v>153</v>
      </c>
      <c r="Z7" s="6" t="s">
        <v>153</v>
      </c>
      <c r="AA7" s="6" t="s">
        <v>153</v>
      </c>
      <c r="AB7" s="6" t="s">
        <v>153</v>
      </c>
      <c r="AC7" s="6" t="s">
        <v>153</v>
      </c>
      <c r="AD7" s="6" t="s">
        <v>153</v>
      </c>
      <c r="AE7" s="6" t="s">
        <v>153</v>
      </c>
      <c r="AF7" s="6" t="s">
        <v>153</v>
      </c>
      <c r="AG7" s="6" t="s">
        <v>153</v>
      </c>
      <c r="AH7" s="6" t="s">
        <v>153</v>
      </c>
      <c r="AI7" s="6" t="s">
        <v>153</v>
      </c>
      <c r="AJ7" s="6" t="s">
        <v>153</v>
      </c>
      <c r="AK7" s="6" t="s">
        <v>153</v>
      </c>
      <c r="AL7" s="6" t="s">
        <v>153</v>
      </c>
      <c r="AM7" s="6" t="s">
        <v>153</v>
      </c>
      <c r="AN7" s="6" t="s">
        <v>153</v>
      </c>
      <c r="AO7" s="6" t="s">
        <v>153</v>
      </c>
      <c r="AP7" s="6" t="s">
        <v>153</v>
      </c>
      <c r="AQ7" s="6" t="s">
        <v>153</v>
      </c>
      <c r="AR7" s="6" t="s">
        <v>153</v>
      </c>
      <c r="AS7" s="6" t="s">
        <v>153</v>
      </c>
      <c r="AT7" s="6" t="s">
        <v>153</v>
      </c>
      <c r="AU7" s="6" t="s">
        <v>153</v>
      </c>
      <c r="AV7" s="6" t="s">
        <v>153</v>
      </c>
      <c r="AW7" s="6" t="s">
        <v>153</v>
      </c>
      <c r="AX7" s="6" t="s">
        <v>153</v>
      </c>
      <c r="AY7" s="6" t="s">
        <v>153</v>
      </c>
      <c r="AZ7" s="6" t="s">
        <v>153</v>
      </c>
    </row>
    <row r="8" spans="1:52" s="60" customFormat="1" ht="11.25" customHeight="1">
      <c r="A8" s="62">
        <v>1</v>
      </c>
      <c r="B8" s="63" t="s">
        <v>176</v>
      </c>
      <c r="C8" s="64" t="s">
        <v>53</v>
      </c>
      <c r="D8" s="69">
        <v>1626.58</v>
      </c>
      <c r="E8" s="69">
        <v>833.19</v>
      </c>
      <c r="F8" s="66">
        <f aca="true" t="shared" si="0" ref="F8:F13">D8-E8</f>
        <v>793.3899999999999</v>
      </c>
      <c r="G8" s="69">
        <v>176.8</v>
      </c>
      <c r="H8" s="69">
        <v>93.74</v>
      </c>
      <c r="I8" s="68">
        <f aca="true" t="shared" si="1" ref="I8:I13">G8-H8</f>
        <v>83.06000000000002</v>
      </c>
      <c r="J8" s="69">
        <v>45939.96</v>
      </c>
      <c r="K8" s="69">
        <v>27.53</v>
      </c>
      <c r="L8" s="69">
        <v>0</v>
      </c>
      <c r="M8" s="69">
        <v>0</v>
      </c>
      <c r="N8" s="69">
        <v>0</v>
      </c>
      <c r="O8" s="69">
        <v>159273.72</v>
      </c>
      <c r="P8" s="68">
        <f aca="true" t="shared" si="2" ref="P8:P13">SUM(Q8:AB8)</f>
        <v>50802.6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36567.31</v>
      </c>
      <c r="Y8" s="69">
        <v>14235.29</v>
      </c>
      <c r="Z8" s="69">
        <v>0</v>
      </c>
      <c r="AA8" s="69">
        <v>0</v>
      </c>
      <c r="AB8" s="69">
        <v>0</v>
      </c>
      <c r="AC8" s="68">
        <f aca="true" t="shared" si="3" ref="AC8:AD13">AE8+AG8+AI8+AK8+AM8</f>
        <v>33781.7</v>
      </c>
      <c r="AD8" s="68">
        <f t="shared" si="3"/>
        <v>45939.96</v>
      </c>
      <c r="AE8" s="69">
        <v>5809.48</v>
      </c>
      <c r="AF8" s="69">
        <v>4002.28</v>
      </c>
      <c r="AG8" s="69">
        <v>1040.82</v>
      </c>
      <c r="AH8" s="69">
        <v>2381.1</v>
      </c>
      <c r="AI8" s="69">
        <v>0</v>
      </c>
      <c r="AJ8" s="69">
        <v>0</v>
      </c>
      <c r="AK8" s="69">
        <v>26931.4</v>
      </c>
      <c r="AL8" s="69">
        <v>39556.58</v>
      </c>
      <c r="AM8" s="69">
        <v>0</v>
      </c>
      <c r="AN8" s="69">
        <v>0</v>
      </c>
      <c r="AO8" s="68">
        <f aca="true" t="shared" si="4" ref="AO8:AP23">AQ8+AS8+AU8+AW8+AY8</f>
        <v>143.97</v>
      </c>
      <c r="AP8" s="68">
        <f t="shared" si="4"/>
        <v>833.19</v>
      </c>
      <c r="AQ8" s="69">
        <v>37.24</v>
      </c>
      <c r="AR8" s="69">
        <v>93.74</v>
      </c>
      <c r="AS8" s="69">
        <v>46.73</v>
      </c>
      <c r="AT8" s="69">
        <v>56.07</v>
      </c>
      <c r="AU8" s="69">
        <v>0</v>
      </c>
      <c r="AV8" s="69">
        <v>300</v>
      </c>
      <c r="AW8" s="69">
        <v>0</v>
      </c>
      <c r="AX8" s="69">
        <v>213.38</v>
      </c>
      <c r="AY8" s="69">
        <v>60</v>
      </c>
      <c r="AZ8" s="69">
        <v>170</v>
      </c>
    </row>
    <row r="9" spans="1:52" s="26" customFormat="1" ht="12">
      <c r="A9" s="62">
        <v>2</v>
      </c>
      <c r="B9" s="65" t="s">
        <v>176</v>
      </c>
      <c r="C9" s="64" t="s">
        <v>52</v>
      </c>
      <c r="D9" s="69">
        <v>11059.44</v>
      </c>
      <c r="E9" s="69">
        <v>4542.09</v>
      </c>
      <c r="F9" s="66">
        <f t="shared" si="0"/>
        <v>6517.35</v>
      </c>
      <c r="G9" s="69">
        <v>1202.11</v>
      </c>
      <c r="H9" s="69">
        <v>624.95</v>
      </c>
      <c r="I9" s="68">
        <f t="shared" si="1"/>
        <v>577.1599999999999</v>
      </c>
      <c r="J9" s="69">
        <v>315206.57</v>
      </c>
      <c r="K9" s="69">
        <v>28.23</v>
      </c>
      <c r="L9" s="69">
        <v>0</v>
      </c>
      <c r="M9" s="69">
        <v>0</v>
      </c>
      <c r="N9" s="69">
        <v>0</v>
      </c>
      <c r="O9" s="69">
        <v>1050972.19</v>
      </c>
      <c r="P9" s="68">
        <f t="shared" si="2"/>
        <v>438068.93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315318.54</v>
      </c>
      <c r="Y9" s="69">
        <v>122750.39</v>
      </c>
      <c r="Z9" s="69">
        <v>0</v>
      </c>
      <c r="AA9" s="69">
        <v>0</v>
      </c>
      <c r="AB9" s="69">
        <v>0</v>
      </c>
      <c r="AC9" s="68">
        <f t="shared" si="3"/>
        <v>244501.32</v>
      </c>
      <c r="AD9" s="68">
        <f t="shared" si="3"/>
        <v>315206.57</v>
      </c>
      <c r="AE9" s="69">
        <v>15444.97</v>
      </c>
      <c r="AF9" s="69">
        <v>4831.77</v>
      </c>
      <c r="AG9" s="69">
        <v>8364.75</v>
      </c>
      <c r="AH9" s="69">
        <v>19658.75</v>
      </c>
      <c r="AI9" s="69">
        <v>0</v>
      </c>
      <c r="AJ9" s="69">
        <v>0</v>
      </c>
      <c r="AK9" s="69">
        <v>220691.6</v>
      </c>
      <c r="AL9" s="69">
        <v>290716.05</v>
      </c>
      <c r="AM9" s="69">
        <v>0</v>
      </c>
      <c r="AN9" s="69">
        <v>0</v>
      </c>
      <c r="AO9" s="68">
        <f t="shared" si="4"/>
        <v>538.13</v>
      </c>
      <c r="AP9" s="68">
        <f t="shared" si="4"/>
        <v>4542.09</v>
      </c>
      <c r="AQ9" s="69">
        <v>250.1</v>
      </c>
      <c r="AR9" s="69">
        <v>624.95</v>
      </c>
      <c r="AS9" s="69">
        <v>228.03</v>
      </c>
      <c r="AT9" s="69">
        <v>317.18</v>
      </c>
      <c r="AU9" s="69">
        <v>0</v>
      </c>
      <c r="AV9" s="69">
        <v>2000</v>
      </c>
      <c r="AW9" s="69">
        <v>0</v>
      </c>
      <c r="AX9" s="69">
        <v>1419.96</v>
      </c>
      <c r="AY9" s="69">
        <v>60</v>
      </c>
      <c r="AZ9" s="69">
        <v>180</v>
      </c>
    </row>
    <row r="10" spans="1:52" s="38" customFormat="1" ht="12">
      <c r="A10" s="62">
        <v>3</v>
      </c>
      <c r="B10" s="65" t="s">
        <v>177</v>
      </c>
      <c r="C10" s="64" t="s">
        <v>102</v>
      </c>
      <c r="D10" s="69">
        <v>3460902.53</v>
      </c>
      <c r="E10" s="69">
        <v>1455338.21</v>
      </c>
      <c r="F10" s="66">
        <f t="shared" si="0"/>
        <v>2005564.3199999998</v>
      </c>
      <c r="G10" s="69">
        <v>314627.5</v>
      </c>
      <c r="H10" s="69">
        <v>164838.43</v>
      </c>
      <c r="I10" s="68">
        <f t="shared" si="1"/>
        <v>149789.07</v>
      </c>
      <c r="J10" s="69">
        <v>46298977.34</v>
      </c>
      <c r="K10" s="69">
        <v>15.9153</v>
      </c>
      <c r="L10" s="69">
        <v>0</v>
      </c>
      <c r="M10" s="69">
        <v>0</v>
      </c>
      <c r="N10" s="69">
        <v>0</v>
      </c>
      <c r="O10" s="69">
        <v>273120864.2</v>
      </c>
      <c r="P10" s="68">
        <f t="shared" si="2"/>
        <v>120303837.12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86593747.73</v>
      </c>
      <c r="Y10" s="69">
        <v>33710089.39</v>
      </c>
      <c r="Z10" s="69">
        <v>0</v>
      </c>
      <c r="AA10" s="69">
        <v>0</v>
      </c>
      <c r="AB10" s="69">
        <v>0</v>
      </c>
      <c r="AC10" s="68">
        <f t="shared" si="3"/>
        <v>25168539.19</v>
      </c>
      <c r="AD10" s="68">
        <f t="shared" si="3"/>
        <v>46298977.34</v>
      </c>
      <c r="AE10" s="69">
        <v>10757602.31</v>
      </c>
      <c r="AF10" s="69">
        <v>27983020.04</v>
      </c>
      <c r="AG10" s="69">
        <v>2517156.49</v>
      </c>
      <c r="AH10" s="69">
        <v>7687829.2</v>
      </c>
      <c r="AI10" s="69">
        <v>30842.47</v>
      </c>
      <c r="AJ10" s="69">
        <v>85580.62</v>
      </c>
      <c r="AK10" s="69">
        <v>11862937.92</v>
      </c>
      <c r="AL10" s="69">
        <v>10542547.48</v>
      </c>
      <c r="AM10" s="69">
        <v>0</v>
      </c>
      <c r="AN10" s="69">
        <v>0</v>
      </c>
      <c r="AO10" s="68">
        <f t="shared" si="4"/>
        <v>515253.66</v>
      </c>
      <c r="AP10" s="68">
        <f t="shared" si="4"/>
        <v>1455338.21</v>
      </c>
      <c r="AQ10" s="69">
        <v>66200.15</v>
      </c>
      <c r="AR10" s="69">
        <v>164838.43</v>
      </c>
      <c r="AS10" s="69">
        <v>403409.97</v>
      </c>
      <c r="AT10" s="69">
        <v>1097213.5</v>
      </c>
      <c r="AU10" s="69">
        <v>0</v>
      </c>
      <c r="AV10" s="69">
        <v>0</v>
      </c>
      <c r="AW10" s="69">
        <v>45535.54</v>
      </c>
      <c r="AX10" s="69">
        <v>193040.28</v>
      </c>
      <c r="AY10" s="69">
        <v>108</v>
      </c>
      <c r="AZ10" s="69">
        <v>246</v>
      </c>
    </row>
    <row r="11" spans="1:52" ht="12">
      <c r="A11" s="62">
        <v>4</v>
      </c>
      <c r="B11" s="65" t="s">
        <v>178</v>
      </c>
      <c r="C11" s="64" t="s">
        <v>54</v>
      </c>
      <c r="D11" s="69">
        <v>181822.45</v>
      </c>
      <c r="E11" s="69">
        <v>61759.48</v>
      </c>
      <c r="F11" s="66">
        <f t="shared" si="0"/>
        <v>120062.97</v>
      </c>
      <c r="G11" s="69">
        <v>16529.31</v>
      </c>
      <c r="H11" s="69">
        <v>8622.41</v>
      </c>
      <c r="I11" s="68">
        <f t="shared" si="1"/>
        <v>7906.9000000000015</v>
      </c>
      <c r="J11" s="69">
        <v>3641104.65</v>
      </c>
      <c r="K11" s="69">
        <v>23.56</v>
      </c>
      <c r="L11" s="69">
        <v>0</v>
      </c>
      <c r="M11" s="69">
        <v>0</v>
      </c>
      <c r="N11" s="69">
        <v>0</v>
      </c>
      <c r="O11" s="69">
        <v>14630823.47</v>
      </c>
      <c r="P11" s="68">
        <f t="shared" si="2"/>
        <v>5502630.16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3960749.54</v>
      </c>
      <c r="Y11" s="69">
        <v>1541880.62</v>
      </c>
      <c r="Z11" s="69">
        <v>0</v>
      </c>
      <c r="AA11" s="69">
        <v>0</v>
      </c>
      <c r="AB11" s="69">
        <v>0</v>
      </c>
      <c r="AC11" s="68">
        <f t="shared" si="3"/>
        <v>2261035.84</v>
      </c>
      <c r="AD11" s="68">
        <f t="shared" si="3"/>
        <v>3641104.65</v>
      </c>
      <c r="AE11" s="69">
        <v>1486541.81</v>
      </c>
      <c r="AF11" s="69">
        <v>1592027.79</v>
      </c>
      <c r="AG11" s="69">
        <v>164957.07</v>
      </c>
      <c r="AH11" s="69">
        <v>387529.73</v>
      </c>
      <c r="AI11" s="69">
        <v>0</v>
      </c>
      <c r="AJ11" s="69">
        <v>0</v>
      </c>
      <c r="AK11" s="69">
        <v>609536.96</v>
      </c>
      <c r="AL11" s="69">
        <v>1661547.13</v>
      </c>
      <c r="AM11" s="69">
        <v>0</v>
      </c>
      <c r="AN11" s="69">
        <v>0</v>
      </c>
      <c r="AO11" s="68">
        <f t="shared" si="4"/>
        <v>38709.649999999994</v>
      </c>
      <c r="AP11" s="68">
        <f t="shared" si="4"/>
        <v>61759.479999999996</v>
      </c>
      <c r="AQ11" s="69">
        <v>3456.99</v>
      </c>
      <c r="AR11" s="69">
        <v>8622.41</v>
      </c>
      <c r="AS11" s="69">
        <v>6825.56</v>
      </c>
      <c r="AT11" s="69">
        <v>17313.83</v>
      </c>
      <c r="AU11" s="69">
        <v>28379.1</v>
      </c>
      <c r="AV11" s="69">
        <v>28379.1</v>
      </c>
      <c r="AW11" s="69">
        <v>0</v>
      </c>
      <c r="AX11" s="69">
        <v>6706.14</v>
      </c>
      <c r="AY11" s="69">
        <v>48</v>
      </c>
      <c r="AZ11" s="69">
        <v>738</v>
      </c>
    </row>
    <row r="12" spans="1:52" ht="12">
      <c r="A12" s="62">
        <v>5</v>
      </c>
      <c r="B12" s="65" t="s">
        <v>179</v>
      </c>
      <c r="C12" s="64" t="s">
        <v>55</v>
      </c>
      <c r="D12" s="69">
        <v>66841.31</v>
      </c>
      <c r="E12" s="69">
        <v>23414.37</v>
      </c>
      <c r="F12" s="66">
        <f t="shared" si="0"/>
        <v>43426.94</v>
      </c>
      <c r="G12" s="69">
        <v>6076.48</v>
      </c>
      <c r="H12" s="69">
        <v>3094.14</v>
      </c>
      <c r="I12" s="68">
        <f t="shared" si="1"/>
        <v>2982.3399999999997</v>
      </c>
      <c r="J12" s="69">
        <v>1529861.53</v>
      </c>
      <c r="K12" s="69">
        <v>26.79</v>
      </c>
      <c r="L12" s="69">
        <v>0</v>
      </c>
      <c r="M12" s="69">
        <v>0</v>
      </c>
      <c r="N12" s="69">
        <v>0</v>
      </c>
      <c r="O12" s="69">
        <v>5386554.48</v>
      </c>
      <c r="P12" s="68">
        <f t="shared" si="2"/>
        <v>2225698.87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1602040.39</v>
      </c>
      <c r="Y12" s="69">
        <v>623658.48</v>
      </c>
      <c r="Z12" s="69">
        <v>0</v>
      </c>
      <c r="AA12" s="69">
        <v>0</v>
      </c>
      <c r="AB12" s="69">
        <v>0</v>
      </c>
      <c r="AC12" s="68">
        <f t="shared" si="3"/>
        <v>924426.2</v>
      </c>
      <c r="AD12" s="68">
        <f t="shared" si="3"/>
        <v>1529861.53</v>
      </c>
      <c r="AE12" s="69">
        <v>430290.41</v>
      </c>
      <c r="AF12" s="69">
        <v>706422.31</v>
      </c>
      <c r="AG12" s="69">
        <v>41905.8</v>
      </c>
      <c r="AH12" s="69">
        <v>123303.3</v>
      </c>
      <c r="AI12" s="69">
        <v>0</v>
      </c>
      <c r="AJ12" s="69">
        <v>0</v>
      </c>
      <c r="AK12" s="69">
        <v>452229.99</v>
      </c>
      <c r="AL12" s="69">
        <v>644891.77</v>
      </c>
      <c r="AM12" s="69">
        <v>0</v>
      </c>
      <c r="AN12" s="69">
        <v>55244.15</v>
      </c>
      <c r="AO12" s="68">
        <f t="shared" si="4"/>
        <v>8176.72</v>
      </c>
      <c r="AP12" s="68">
        <f t="shared" si="4"/>
        <v>23414.370000000003</v>
      </c>
      <c r="AQ12" s="69">
        <v>1203.59</v>
      </c>
      <c r="AR12" s="69">
        <v>3094.14</v>
      </c>
      <c r="AS12" s="69">
        <v>3285.13</v>
      </c>
      <c r="AT12" s="69">
        <v>7406.88</v>
      </c>
      <c r="AU12" s="69">
        <v>0</v>
      </c>
      <c r="AV12" s="69">
        <v>0</v>
      </c>
      <c r="AW12" s="69">
        <v>3688</v>
      </c>
      <c r="AX12" s="69">
        <v>12913.35</v>
      </c>
      <c r="AY12" s="69">
        <v>0</v>
      </c>
      <c r="AZ12" s="69">
        <v>0</v>
      </c>
    </row>
    <row r="13" spans="1:52" ht="12">
      <c r="A13" s="62">
        <v>6</v>
      </c>
      <c r="B13" s="65" t="s">
        <v>180</v>
      </c>
      <c r="C13" s="64" t="s">
        <v>56</v>
      </c>
      <c r="D13" s="67">
        <v>864542.02</v>
      </c>
      <c r="E13" s="69">
        <v>352800.82</v>
      </c>
      <c r="F13" s="66">
        <f t="shared" si="0"/>
        <v>511741.2</v>
      </c>
      <c r="G13" s="67">
        <v>78594.72</v>
      </c>
      <c r="H13" s="67">
        <v>42295.28</v>
      </c>
      <c r="I13" s="66">
        <f t="shared" si="1"/>
        <v>36299.44</v>
      </c>
      <c r="J13" s="69">
        <v>7432972.08</v>
      </c>
      <c r="K13" s="67">
        <v>10.1422</v>
      </c>
      <c r="L13" s="67">
        <v>0</v>
      </c>
      <c r="M13" s="67">
        <v>0</v>
      </c>
      <c r="N13" s="67">
        <v>0</v>
      </c>
      <c r="O13" s="67">
        <v>69230521.99</v>
      </c>
      <c r="P13" s="66">
        <f t="shared" si="2"/>
        <v>27141443.290000003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19536195.6</v>
      </c>
      <c r="Y13" s="67">
        <v>7605247.69</v>
      </c>
      <c r="Z13" s="67">
        <v>0</v>
      </c>
      <c r="AA13" s="67">
        <v>0</v>
      </c>
      <c r="AB13" s="67">
        <v>0</v>
      </c>
      <c r="AC13" s="66">
        <f t="shared" si="3"/>
        <v>4737720.9</v>
      </c>
      <c r="AD13" s="66">
        <f t="shared" si="3"/>
        <v>7432972.08</v>
      </c>
      <c r="AE13" s="67">
        <v>-69354.1</v>
      </c>
      <c r="AF13" s="67">
        <v>-191836.9</v>
      </c>
      <c r="AG13" s="67">
        <v>997148.62</v>
      </c>
      <c r="AH13" s="67">
        <v>2380447.06</v>
      </c>
      <c r="AI13" s="67">
        <v>0</v>
      </c>
      <c r="AJ13" s="67">
        <v>0</v>
      </c>
      <c r="AK13" s="67">
        <v>3809926.38</v>
      </c>
      <c r="AL13" s="67">
        <v>5244361.92</v>
      </c>
      <c r="AM13" s="67">
        <v>0</v>
      </c>
      <c r="AN13" s="67">
        <v>0</v>
      </c>
      <c r="AO13" s="66">
        <f>AQ13+AS13+AU13+AW13+AY13</f>
        <v>75898.51999999999</v>
      </c>
      <c r="AP13" s="66">
        <f t="shared" si="4"/>
        <v>352800.82</v>
      </c>
      <c r="AQ13" s="69">
        <v>16755.42</v>
      </c>
      <c r="AR13" s="69">
        <v>42295.28</v>
      </c>
      <c r="AS13" s="69">
        <v>58662.51</v>
      </c>
      <c r="AT13" s="69">
        <v>136051.06</v>
      </c>
      <c r="AU13" s="69">
        <v>0</v>
      </c>
      <c r="AV13" s="69">
        <v>140000</v>
      </c>
      <c r="AW13" s="69">
        <v>0</v>
      </c>
      <c r="AX13" s="69">
        <v>32652.08</v>
      </c>
      <c r="AY13" s="69">
        <v>480.59</v>
      </c>
      <c r="AZ13" s="69">
        <v>1802.4</v>
      </c>
    </row>
    <row r="14" spans="1:52" ht="12">
      <c r="A14" s="62">
        <v>7</v>
      </c>
      <c r="B14" s="65" t="s">
        <v>181</v>
      </c>
      <c r="C14" s="64" t="s">
        <v>103</v>
      </c>
      <c r="D14" s="69">
        <v>47873.19</v>
      </c>
      <c r="E14" s="69">
        <v>12015.19</v>
      </c>
      <c r="F14" s="68">
        <f aca="true" t="shared" si="5" ref="F14:F70">D14-E14</f>
        <v>35858</v>
      </c>
      <c r="G14" s="69">
        <v>7978.86</v>
      </c>
      <c r="H14" s="69">
        <v>4204.6</v>
      </c>
      <c r="I14" s="68">
        <f aca="true" t="shared" si="6" ref="I14:I70">G14-H14</f>
        <v>3774.2599999999993</v>
      </c>
      <c r="J14" s="69">
        <v>1500883.51</v>
      </c>
      <c r="K14" s="69">
        <v>20.15</v>
      </c>
      <c r="L14" s="69">
        <v>0</v>
      </c>
      <c r="M14" s="69">
        <v>0</v>
      </c>
      <c r="N14" s="69">
        <v>0</v>
      </c>
      <c r="O14" s="69">
        <v>7040959.76</v>
      </c>
      <c r="P14" s="68">
        <f aca="true" t="shared" si="7" ref="P14:P70">SUM(Q14:AB14)</f>
        <v>2718449.24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1956718.2</v>
      </c>
      <c r="Y14" s="69">
        <v>761731.04</v>
      </c>
      <c r="Z14" s="69">
        <v>0</v>
      </c>
      <c r="AA14" s="69">
        <v>0</v>
      </c>
      <c r="AB14" s="69">
        <v>0</v>
      </c>
      <c r="AC14" s="68">
        <f aca="true" t="shared" si="8" ref="AC14:AC70">AE14+AG14+AI14+AK14+AM14</f>
        <v>931544.39</v>
      </c>
      <c r="AD14" s="68">
        <f aca="true" t="shared" si="9" ref="AD14:AD70">AF14+AH14+AJ14+AL14+AN14</f>
        <v>1500883.51</v>
      </c>
      <c r="AE14" s="69">
        <v>8809.36</v>
      </c>
      <c r="AF14" s="69">
        <v>3744.16</v>
      </c>
      <c r="AG14" s="69">
        <v>100699.23</v>
      </c>
      <c r="AH14" s="69">
        <v>211628.5</v>
      </c>
      <c r="AI14" s="69">
        <v>0</v>
      </c>
      <c r="AJ14" s="69">
        <v>0</v>
      </c>
      <c r="AK14" s="69">
        <v>822035.8</v>
      </c>
      <c r="AL14" s="69">
        <v>1285510.85</v>
      </c>
      <c r="AM14" s="69">
        <v>0</v>
      </c>
      <c r="AN14" s="69">
        <v>0</v>
      </c>
      <c r="AO14" s="68">
        <f aca="true" t="shared" si="10" ref="AO14:AP70">AQ14+AS14+AU14+AW14+AY14</f>
        <v>5263.860000000001</v>
      </c>
      <c r="AP14" s="68">
        <f t="shared" si="4"/>
        <v>12015.19</v>
      </c>
      <c r="AQ14" s="69">
        <v>1683.63</v>
      </c>
      <c r="AR14" s="69">
        <v>4204.6</v>
      </c>
      <c r="AS14" s="69">
        <v>2721.89</v>
      </c>
      <c r="AT14" s="69">
        <v>3675.13</v>
      </c>
      <c r="AU14" s="69">
        <v>0</v>
      </c>
      <c r="AV14" s="69">
        <v>0</v>
      </c>
      <c r="AW14" s="69">
        <v>762.34</v>
      </c>
      <c r="AX14" s="69">
        <v>3933.46</v>
      </c>
      <c r="AY14" s="69">
        <v>96</v>
      </c>
      <c r="AZ14" s="69">
        <v>202</v>
      </c>
    </row>
    <row r="15" spans="1:52" ht="12">
      <c r="A15" s="62">
        <v>8</v>
      </c>
      <c r="B15" s="65" t="s">
        <v>181</v>
      </c>
      <c r="C15" s="64" t="s">
        <v>104</v>
      </c>
      <c r="D15" s="69">
        <v>1505.59</v>
      </c>
      <c r="E15" s="69">
        <v>678.59</v>
      </c>
      <c r="F15" s="68">
        <f t="shared" si="5"/>
        <v>826.9999999999999</v>
      </c>
      <c r="G15" s="69">
        <v>250.93</v>
      </c>
      <c r="H15" s="69">
        <v>135.49</v>
      </c>
      <c r="I15" s="68">
        <f t="shared" si="6"/>
        <v>115.44</v>
      </c>
      <c r="J15" s="69">
        <v>17935.63</v>
      </c>
      <c r="K15" s="69">
        <v>7.65</v>
      </c>
      <c r="L15" s="69">
        <v>0</v>
      </c>
      <c r="M15" s="69">
        <v>0</v>
      </c>
      <c r="N15" s="69">
        <v>0</v>
      </c>
      <c r="O15" s="69">
        <v>222088.62</v>
      </c>
      <c r="P15" s="68">
        <f t="shared" si="7"/>
        <v>83595.61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60171.46</v>
      </c>
      <c r="Y15" s="69">
        <v>23424.15</v>
      </c>
      <c r="Z15" s="69">
        <v>0</v>
      </c>
      <c r="AA15" s="69">
        <v>0</v>
      </c>
      <c r="AB15" s="69">
        <v>0</v>
      </c>
      <c r="AC15" s="68">
        <f t="shared" si="8"/>
        <v>7393.740000000001</v>
      </c>
      <c r="AD15" s="68">
        <f t="shared" si="9"/>
        <v>17935.629999999997</v>
      </c>
      <c r="AE15" s="69">
        <v>-514.28</v>
      </c>
      <c r="AF15" s="69">
        <v>-881.46</v>
      </c>
      <c r="AG15" s="69">
        <v>3157.3</v>
      </c>
      <c r="AH15" s="69">
        <v>7960.92</v>
      </c>
      <c r="AI15" s="69">
        <v>0</v>
      </c>
      <c r="AJ15" s="69">
        <v>0</v>
      </c>
      <c r="AK15" s="69">
        <v>4750.72</v>
      </c>
      <c r="AL15" s="69">
        <v>10815.98</v>
      </c>
      <c r="AM15" s="69">
        <v>0</v>
      </c>
      <c r="AN15" s="69">
        <v>40.19</v>
      </c>
      <c r="AO15" s="68">
        <f t="shared" si="10"/>
        <v>274.96000000000004</v>
      </c>
      <c r="AP15" s="68">
        <f t="shared" si="4"/>
        <v>678.59</v>
      </c>
      <c r="AQ15" s="69">
        <v>53.72</v>
      </c>
      <c r="AR15" s="69">
        <v>135.49</v>
      </c>
      <c r="AS15" s="69">
        <v>75.78</v>
      </c>
      <c r="AT15" s="69">
        <v>109.7</v>
      </c>
      <c r="AU15" s="69">
        <v>0</v>
      </c>
      <c r="AV15" s="69">
        <v>0</v>
      </c>
      <c r="AW15" s="69">
        <v>23.46</v>
      </c>
      <c r="AX15" s="69">
        <v>129.4</v>
      </c>
      <c r="AY15" s="69">
        <v>122</v>
      </c>
      <c r="AZ15" s="69">
        <v>304</v>
      </c>
    </row>
    <row r="16" spans="1:52" ht="12">
      <c r="A16" s="62">
        <v>9</v>
      </c>
      <c r="B16" s="65" t="s">
        <v>182</v>
      </c>
      <c r="C16" s="64" t="s">
        <v>112</v>
      </c>
      <c r="D16" s="69">
        <v>44065.49</v>
      </c>
      <c r="E16" s="69">
        <v>10061.45</v>
      </c>
      <c r="F16" s="68">
        <f t="shared" si="5"/>
        <v>34004.03999999999</v>
      </c>
      <c r="G16" s="69">
        <v>4005.96</v>
      </c>
      <c r="H16" s="69">
        <v>2155.33</v>
      </c>
      <c r="I16" s="68">
        <f t="shared" si="6"/>
        <v>1850.63</v>
      </c>
      <c r="J16" s="69">
        <v>321578.6</v>
      </c>
      <c r="K16" s="69">
        <v>8.61</v>
      </c>
      <c r="L16" s="69">
        <v>0</v>
      </c>
      <c r="M16" s="69">
        <v>0</v>
      </c>
      <c r="N16" s="69">
        <v>0</v>
      </c>
      <c r="O16" s="69">
        <v>3530617.37</v>
      </c>
      <c r="P16" s="68">
        <f t="shared" si="7"/>
        <v>1377726.45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991676.57</v>
      </c>
      <c r="Y16" s="69">
        <v>386049.88</v>
      </c>
      <c r="Z16" s="69">
        <v>0</v>
      </c>
      <c r="AA16" s="69">
        <v>0</v>
      </c>
      <c r="AB16" s="69">
        <v>0</v>
      </c>
      <c r="AC16" s="68">
        <f t="shared" si="8"/>
        <v>164511.69</v>
      </c>
      <c r="AD16" s="68">
        <f t="shared" si="9"/>
        <v>321578.6</v>
      </c>
      <c r="AE16" s="69">
        <v>25635.19</v>
      </c>
      <c r="AF16" s="69">
        <v>38584.39</v>
      </c>
      <c r="AG16" s="69">
        <v>44044.18</v>
      </c>
      <c r="AH16" s="69">
        <v>111264.11</v>
      </c>
      <c r="AI16" s="69">
        <v>94.93</v>
      </c>
      <c r="AJ16" s="69">
        <v>165.35</v>
      </c>
      <c r="AK16" s="69">
        <v>94737.39</v>
      </c>
      <c r="AL16" s="69">
        <v>171564.75</v>
      </c>
      <c r="AM16" s="69">
        <v>0</v>
      </c>
      <c r="AN16" s="69">
        <v>0</v>
      </c>
      <c r="AO16" s="68">
        <f t="shared" si="10"/>
        <v>4361.03</v>
      </c>
      <c r="AP16" s="68">
        <f t="shared" si="4"/>
        <v>10061.449999999999</v>
      </c>
      <c r="AQ16" s="69">
        <v>855.14</v>
      </c>
      <c r="AR16" s="69">
        <v>2155.33</v>
      </c>
      <c r="AS16" s="69">
        <v>3481.89</v>
      </c>
      <c r="AT16" s="69">
        <v>6219.9</v>
      </c>
      <c r="AU16" s="69">
        <v>0</v>
      </c>
      <c r="AV16" s="69">
        <v>0</v>
      </c>
      <c r="AW16" s="69">
        <v>0</v>
      </c>
      <c r="AX16" s="69">
        <v>1632.22</v>
      </c>
      <c r="AY16" s="69">
        <v>24</v>
      </c>
      <c r="AZ16" s="69">
        <v>54</v>
      </c>
    </row>
    <row r="17" spans="1:52" ht="12">
      <c r="A17" s="62">
        <v>10</v>
      </c>
      <c r="B17" s="65" t="s">
        <v>183</v>
      </c>
      <c r="C17" s="64" t="s">
        <v>57</v>
      </c>
      <c r="D17" s="69">
        <v>769515.45</v>
      </c>
      <c r="E17" s="69">
        <v>118920.8</v>
      </c>
      <c r="F17" s="68">
        <f t="shared" si="5"/>
        <v>650594.6499999999</v>
      </c>
      <c r="G17" s="69">
        <v>69955.95</v>
      </c>
      <c r="H17" s="69">
        <v>37451.1</v>
      </c>
      <c r="I17" s="68">
        <f t="shared" si="6"/>
        <v>32504.85</v>
      </c>
      <c r="J17" s="69">
        <v>10408486.88</v>
      </c>
      <c r="K17" s="69">
        <v>15.9</v>
      </c>
      <c r="L17" s="69">
        <v>0</v>
      </c>
      <c r="M17" s="69">
        <v>0</v>
      </c>
      <c r="N17" s="69">
        <v>0</v>
      </c>
      <c r="O17" s="69">
        <v>62045363.04</v>
      </c>
      <c r="P17" s="68">
        <f t="shared" si="7"/>
        <v>22928236.93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16503563.08</v>
      </c>
      <c r="Y17" s="69">
        <v>6424673.85</v>
      </c>
      <c r="Z17" s="69">
        <v>0</v>
      </c>
      <c r="AA17" s="69">
        <v>0</v>
      </c>
      <c r="AB17" s="69">
        <v>0</v>
      </c>
      <c r="AC17" s="68">
        <f t="shared" si="8"/>
        <v>7491739.9</v>
      </c>
      <c r="AD17" s="68">
        <f t="shared" si="9"/>
        <v>10408486.879999999</v>
      </c>
      <c r="AE17" s="69">
        <v>71316.04</v>
      </c>
      <c r="AF17" s="69">
        <v>30686.04</v>
      </c>
      <c r="AG17" s="69">
        <v>454300.28</v>
      </c>
      <c r="AH17" s="69">
        <v>1433011.98</v>
      </c>
      <c r="AI17" s="69">
        <v>0</v>
      </c>
      <c r="AJ17" s="69">
        <v>0</v>
      </c>
      <c r="AK17" s="69">
        <v>6966123.58</v>
      </c>
      <c r="AL17" s="69">
        <v>8944788.86</v>
      </c>
      <c r="AM17" s="69">
        <v>0</v>
      </c>
      <c r="AN17" s="69">
        <v>0</v>
      </c>
      <c r="AO17" s="68">
        <f t="shared" si="10"/>
        <v>21126.420000000002</v>
      </c>
      <c r="AP17" s="68">
        <f t="shared" si="4"/>
        <v>118920.8</v>
      </c>
      <c r="AQ17" s="69">
        <v>14859.78</v>
      </c>
      <c r="AR17" s="69">
        <v>37451.1</v>
      </c>
      <c r="AS17" s="69">
        <v>6206.64</v>
      </c>
      <c r="AT17" s="69">
        <v>12380.47</v>
      </c>
      <c r="AU17" s="69">
        <v>0</v>
      </c>
      <c r="AV17" s="69">
        <v>38400</v>
      </c>
      <c r="AW17" s="69">
        <v>0</v>
      </c>
      <c r="AX17" s="69">
        <v>29999.23</v>
      </c>
      <c r="AY17" s="69">
        <v>60</v>
      </c>
      <c r="AZ17" s="69">
        <v>690</v>
      </c>
    </row>
    <row r="18" spans="1:52" ht="12">
      <c r="A18" s="62">
        <v>11</v>
      </c>
      <c r="B18" s="65" t="s">
        <v>175</v>
      </c>
      <c r="C18" s="64" t="s">
        <v>58</v>
      </c>
      <c r="D18" s="69">
        <v>17167.47</v>
      </c>
      <c r="E18" s="69">
        <v>13813.14</v>
      </c>
      <c r="F18" s="68">
        <f t="shared" si="5"/>
        <v>3354.3300000000017</v>
      </c>
      <c r="G18" s="69">
        <v>1716.75</v>
      </c>
      <c r="H18" s="69">
        <v>892.93</v>
      </c>
      <c r="I18" s="68">
        <f t="shared" si="6"/>
        <v>823.82</v>
      </c>
      <c r="J18" s="69">
        <v>237819.72</v>
      </c>
      <c r="K18" s="69">
        <v>15.1091</v>
      </c>
      <c r="L18" s="69">
        <v>0</v>
      </c>
      <c r="M18" s="69">
        <v>0</v>
      </c>
      <c r="N18" s="69">
        <v>0</v>
      </c>
      <c r="O18" s="69">
        <v>1464911.85</v>
      </c>
      <c r="P18" s="68">
        <f t="shared" si="7"/>
        <v>729926.62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525395.39</v>
      </c>
      <c r="Y18" s="69">
        <v>204531.23</v>
      </c>
      <c r="Z18" s="69">
        <v>0</v>
      </c>
      <c r="AA18" s="69">
        <v>0</v>
      </c>
      <c r="AB18" s="69">
        <v>0</v>
      </c>
      <c r="AC18" s="68">
        <f t="shared" si="8"/>
        <v>153652.66</v>
      </c>
      <c r="AD18" s="68">
        <f t="shared" si="9"/>
        <v>237819.72000000003</v>
      </c>
      <c r="AE18" s="69">
        <v>42168.7</v>
      </c>
      <c r="AF18" s="69">
        <v>51859.04</v>
      </c>
      <c r="AG18" s="69">
        <v>12521.64</v>
      </c>
      <c r="AH18" s="69">
        <v>33864.56</v>
      </c>
      <c r="AI18" s="69">
        <v>1512.33</v>
      </c>
      <c r="AJ18" s="69">
        <v>4487.67</v>
      </c>
      <c r="AK18" s="69">
        <v>97449.99</v>
      </c>
      <c r="AL18" s="69">
        <v>133406.31</v>
      </c>
      <c r="AM18" s="69">
        <v>0</v>
      </c>
      <c r="AN18" s="69">
        <v>14202.14</v>
      </c>
      <c r="AO18" s="68">
        <f t="shared" si="10"/>
        <v>816.4699999999999</v>
      </c>
      <c r="AP18" s="68">
        <f t="shared" si="4"/>
        <v>13813.140000000001</v>
      </c>
      <c r="AQ18" s="69">
        <v>357.39</v>
      </c>
      <c r="AR18" s="69">
        <v>892.93</v>
      </c>
      <c r="AS18" s="69">
        <v>433.41</v>
      </c>
      <c r="AT18" s="69">
        <v>815.86</v>
      </c>
      <c r="AU18" s="69">
        <v>0</v>
      </c>
      <c r="AV18" s="69">
        <v>10770</v>
      </c>
      <c r="AW18" s="69">
        <v>0</v>
      </c>
      <c r="AX18" s="69">
        <v>1250</v>
      </c>
      <c r="AY18" s="69">
        <v>25.67</v>
      </c>
      <c r="AZ18" s="69">
        <v>84.35</v>
      </c>
    </row>
    <row r="19" spans="1:52" ht="12">
      <c r="A19" s="62">
        <v>12</v>
      </c>
      <c r="B19" s="65" t="s">
        <v>184</v>
      </c>
      <c r="C19" s="64" t="s">
        <v>60</v>
      </c>
      <c r="D19" s="69">
        <v>206717.44</v>
      </c>
      <c r="E19" s="69">
        <v>41411.69</v>
      </c>
      <c r="F19" s="68">
        <f t="shared" si="5"/>
        <v>165305.75</v>
      </c>
      <c r="G19" s="69">
        <v>18792.5</v>
      </c>
      <c r="H19" s="69">
        <v>9703.84</v>
      </c>
      <c r="I19" s="68">
        <f t="shared" si="6"/>
        <v>9088.66</v>
      </c>
      <c r="J19" s="69">
        <v>3650383.9</v>
      </c>
      <c r="K19" s="69">
        <v>20.6</v>
      </c>
      <c r="L19" s="69">
        <v>0</v>
      </c>
      <c r="M19" s="69">
        <v>0</v>
      </c>
      <c r="N19" s="69">
        <v>0</v>
      </c>
      <c r="O19" s="69">
        <v>16778848.13</v>
      </c>
      <c r="P19" s="68">
        <f t="shared" si="7"/>
        <v>6495995.45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4675766</v>
      </c>
      <c r="Y19" s="69">
        <v>1820229.45</v>
      </c>
      <c r="Z19" s="69">
        <v>0</v>
      </c>
      <c r="AA19" s="69">
        <v>0</v>
      </c>
      <c r="AB19" s="69">
        <v>0</v>
      </c>
      <c r="AC19" s="68">
        <f t="shared" si="8"/>
        <v>2215275.62</v>
      </c>
      <c r="AD19" s="68">
        <f t="shared" si="9"/>
        <v>3650383.9000000004</v>
      </c>
      <c r="AE19" s="69">
        <v>1154072.43</v>
      </c>
      <c r="AF19" s="69">
        <v>1358583.68</v>
      </c>
      <c r="AG19" s="69">
        <v>151113.81</v>
      </c>
      <c r="AH19" s="69">
        <v>387911.38</v>
      </c>
      <c r="AI19" s="69">
        <v>2582.64</v>
      </c>
      <c r="AJ19" s="69">
        <v>4836.52</v>
      </c>
      <c r="AK19" s="69">
        <v>907506.74</v>
      </c>
      <c r="AL19" s="69">
        <v>1899052.32</v>
      </c>
      <c r="AM19" s="69">
        <v>0</v>
      </c>
      <c r="AN19" s="69">
        <v>0</v>
      </c>
      <c r="AO19" s="68">
        <f t="shared" si="10"/>
        <v>13263.970000000001</v>
      </c>
      <c r="AP19" s="68">
        <f t="shared" si="4"/>
        <v>41411.69</v>
      </c>
      <c r="AQ19" s="69">
        <v>3759.26</v>
      </c>
      <c r="AR19" s="69">
        <v>9703.84</v>
      </c>
      <c r="AS19" s="69">
        <v>6848.03</v>
      </c>
      <c r="AT19" s="69">
        <v>19795.95</v>
      </c>
      <c r="AU19" s="69">
        <v>0</v>
      </c>
      <c r="AV19" s="69">
        <v>0</v>
      </c>
      <c r="AW19" s="69">
        <v>1821.68</v>
      </c>
      <c r="AX19" s="69">
        <v>9541.9</v>
      </c>
      <c r="AY19" s="69">
        <v>835</v>
      </c>
      <c r="AZ19" s="69">
        <v>2370</v>
      </c>
    </row>
    <row r="20" spans="1:52" ht="12">
      <c r="A20" s="62">
        <v>13</v>
      </c>
      <c r="B20" s="65" t="s">
        <v>184</v>
      </c>
      <c r="C20" s="64" t="s">
        <v>59</v>
      </c>
      <c r="D20" s="69">
        <v>26115.44</v>
      </c>
      <c r="E20" s="69">
        <v>7619.5</v>
      </c>
      <c r="F20" s="68">
        <f t="shared" si="5"/>
        <v>18495.94</v>
      </c>
      <c r="G20" s="69">
        <v>2374.13</v>
      </c>
      <c r="H20" s="69">
        <v>1241.65</v>
      </c>
      <c r="I20" s="68">
        <f t="shared" si="6"/>
        <v>1132.48</v>
      </c>
      <c r="J20" s="69">
        <v>365376.74</v>
      </c>
      <c r="K20" s="69">
        <v>16.27</v>
      </c>
      <c r="L20" s="69">
        <v>0</v>
      </c>
      <c r="M20" s="69">
        <v>0</v>
      </c>
      <c r="N20" s="69">
        <v>0</v>
      </c>
      <c r="O20" s="69">
        <v>2131301.14</v>
      </c>
      <c r="P20" s="68">
        <f t="shared" si="7"/>
        <v>783367.9500000001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563862.04</v>
      </c>
      <c r="Y20" s="69">
        <v>219505.91</v>
      </c>
      <c r="Z20" s="69">
        <v>0</v>
      </c>
      <c r="AA20" s="69">
        <v>0</v>
      </c>
      <c r="AB20" s="69">
        <v>0</v>
      </c>
      <c r="AC20" s="68">
        <f t="shared" si="8"/>
        <v>168389.61</v>
      </c>
      <c r="AD20" s="68">
        <f t="shared" si="9"/>
        <v>365376.74</v>
      </c>
      <c r="AE20" s="69">
        <v>70489.42</v>
      </c>
      <c r="AF20" s="69">
        <v>101126.02</v>
      </c>
      <c r="AG20" s="69">
        <v>23358.7</v>
      </c>
      <c r="AH20" s="69">
        <v>56301.46</v>
      </c>
      <c r="AI20" s="69">
        <v>165.23</v>
      </c>
      <c r="AJ20" s="69">
        <v>274.38</v>
      </c>
      <c r="AK20" s="69">
        <v>74376.26</v>
      </c>
      <c r="AL20" s="69">
        <v>207674.88</v>
      </c>
      <c r="AM20" s="69">
        <v>0</v>
      </c>
      <c r="AN20" s="69">
        <v>0</v>
      </c>
      <c r="AO20" s="68">
        <f t="shared" si="10"/>
        <v>2271.3500000000004</v>
      </c>
      <c r="AP20" s="68">
        <f t="shared" si="4"/>
        <v>7619.5</v>
      </c>
      <c r="AQ20" s="69">
        <v>481.13</v>
      </c>
      <c r="AR20" s="69">
        <v>1241.65</v>
      </c>
      <c r="AS20" s="69">
        <v>735.56</v>
      </c>
      <c r="AT20" s="69">
        <v>2789.79</v>
      </c>
      <c r="AU20" s="69">
        <v>0</v>
      </c>
      <c r="AV20" s="69">
        <v>0</v>
      </c>
      <c r="AW20" s="69">
        <v>219.66</v>
      </c>
      <c r="AX20" s="69">
        <v>1218.06</v>
      </c>
      <c r="AY20" s="69">
        <v>835</v>
      </c>
      <c r="AZ20" s="69">
        <v>2370</v>
      </c>
    </row>
    <row r="21" spans="1:52" ht="12">
      <c r="A21" s="62">
        <v>14</v>
      </c>
      <c r="B21" s="65" t="s">
        <v>185</v>
      </c>
      <c r="C21" s="64" t="s">
        <v>61</v>
      </c>
      <c r="D21" s="69">
        <v>31647.91</v>
      </c>
      <c r="E21" s="69">
        <v>18329.27</v>
      </c>
      <c r="F21" s="68">
        <f t="shared" si="5"/>
        <v>13318.64</v>
      </c>
      <c r="G21" s="69">
        <v>3164.79</v>
      </c>
      <c r="H21" s="69">
        <v>1674.06</v>
      </c>
      <c r="I21" s="68">
        <f t="shared" si="6"/>
        <v>1490.73</v>
      </c>
      <c r="J21" s="69">
        <v>365141.72</v>
      </c>
      <c r="K21" s="69">
        <v>12.41</v>
      </c>
      <c r="L21" s="69">
        <v>0</v>
      </c>
      <c r="M21" s="69">
        <v>0</v>
      </c>
      <c r="N21" s="69">
        <v>0</v>
      </c>
      <c r="O21" s="69">
        <v>2772462.99</v>
      </c>
      <c r="P21" s="68">
        <f t="shared" si="7"/>
        <v>1137133.98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818500.02</v>
      </c>
      <c r="Y21" s="69">
        <v>318633.96</v>
      </c>
      <c r="Z21" s="69">
        <v>0</v>
      </c>
      <c r="AA21" s="69">
        <v>0</v>
      </c>
      <c r="AB21" s="69">
        <v>0</v>
      </c>
      <c r="AC21" s="68">
        <f t="shared" si="8"/>
        <v>150799.2</v>
      </c>
      <c r="AD21" s="68">
        <f t="shared" si="9"/>
        <v>365141.72</v>
      </c>
      <c r="AE21" s="69">
        <v>130</v>
      </c>
      <c r="AF21" s="69">
        <v>50781.2</v>
      </c>
      <c r="AG21" s="69">
        <v>36179.1</v>
      </c>
      <c r="AH21" s="69">
        <v>113989.79</v>
      </c>
      <c r="AI21" s="69">
        <v>0</v>
      </c>
      <c r="AJ21" s="69">
        <v>0</v>
      </c>
      <c r="AK21" s="69">
        <v>114490.1</v>
      </c>
      <c r="AL21" s="69">
        <v>200370.73</v>
      </c>
      <c r="AM21" s="69">
        <v>0</v>
      </c>
      <c r="AN21" s="69">
        <v>0</v>
      </c>
      <c r="AO21" s="68">
        <f t="shared" si="10"/>
        <v>1855.4899999999998</v>
      </c>
      <c r="AP21" s="68">
        <f t="shared" si="4"/>
        <v>18329.27</v>
      </c>
      <c r="AQ21" s="69">
        <v>669.85</v>
      </c>
      <c r="AR21" s="69">
        <v>1674.06</v>
      </c>
      <c r="AS21" s="69">
        <v>826.75</v>
      </c>
      <c r="AT21" s="69">
        <v>7999.08</v>
      </c>
      <c r="AU21" s="69">
        <v>0</v>
      </c>
      <c r="AV21" s="69">
        <v>7000</v>
      </c>
      <c r="AW21" s="69">
        <v>318.89</v>
      </c>
      <c r="AX21" s="69">
        <v>1544.13</v>
      </c>
      <c r="AY21" s="69">
        <v>40</v>
      </c>
      <c r="AZ21" s="69">
        <v>112</v>
      </c>
    </row>
    <row r="22" spans="1:52" ht="12">
      <c r="A22" s="62">
        <v>15</v>
      </c>
      <c r="B22" s="65" t="s">
        <v>9</v>
      </c>
      <c r="C22" s="64" t="s">
        <v>62</v>
      </c>
      <c r="D22" s="69">
        <v>1238814965.01</v>
      </c>
      <c r="E22" s="69">
        <v>93266497.87</v>
      </c>
      <c r="F22" s="68">
        <f t="shared" si="5"/>
        <v>1145548467.1399999</v>
      </c>
      <c r="G22" s="69">
        <v>112619542.27</v>
      </c>
      <c r="H22" s="69">
        <v>59617022.49</v>
      </c>
      <c r="I22" s="68">
        <f t="shared" si="6"/>
        <v>53002519.779999994</v>
      </c>
      <c r="J22" s="69">
        <v>10139759065.4</v>
      </c>
      <c r="K22" s="69">
        <v>9.74</v>
      </c>
      <c r="L22" s="69">
        <v>0</v>
      </c>
      <c r="M22" s="69">
        <v>0</v>
      </c>
      <c r="N22" s="69">
        <v>0</v>
      </c>
      <c r="O22" s="69">
        <v>97519917001.66</v>
      </c>
      <c r="P22" s="68">
        <f t="shared" si="7"/>
        <v>43765116371.97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31501783626.84</v>
      </c>
      <c r="Y22" s="69">
        <v>12263332745.13</v>
      </c>
      <c r="Z22" s="69">
        <v>0</v>
      </c>
      <c r="AA22" s="69">
        <v>0</v>
      </c>
      <c r="AB22" s="69">
        <v>0</v>
      </c>
      <c r="AC22" s="68">
        <f t="shared" si="8"/>
        <v>6279741720.070001</v>
      </c>
      <c r="AD22" s="68">
        <f t="shared" si="9"/>
        <v>10139759065.400002</v>
      </c>
      <c r="AE22" s="69">
        <v>-10003355.38</v>
      </c>
      <c r="AF22" s="69">
        <v>-66198640.73</v>
      </c>
      <c r="AG22" s="69">
        <v>919395981.95</v>
      </c>
      <c r="AH22" s="69">
        <v>1965241431.92</v>
      </c>
      <c r="AI22" s="69">
        <v>4866811.4</v>
      </c>
      <c r="AJ22" s="69">
        <v>10966068.91</v>
      </c>
      <c r="AK22" s="69">
        <v>5363755023.5</v>
      </c>
      <c r="AL22" s="69">
        <v>8229147900.6</v>
      </c>
      <c r="AM22" s="69">
        <v>1727258.6</v>
      </c>
      <c r="AN22" s="69">
        <v>602304.7</v>
      </c>
      <c r="AO22" s="68">
        <f t="shared" si="10"/>
        <v>36773714.96</v>
      </c>
      <c r="AP22" s="68">
        <f t="shared" si="4"/>
        <v>93266497.87</v>
      </c>
      <c r="AQ22" s="69">
        <v>23751632.08</v>
      </c>
      <c r="AR22" s="69">
        <v>59617022.49</v>
      </c>
      <c r="AS22" s="69">
        <v>12684457.24</v>
      </c>
      <c r="AT22" s="69">
        <v>29638538.21</v>
      </c>
      <c r="AU22" s="69">
        <v>337100.04</v>
      </c>
      <c r="AV22" s="69">
        <v>1008024.44</v>
      </c>
      <c r="AW22" s="69">
        <v>0</v>
      </c>
      <c r="AX22" s="69">
        <v>3000000</v>
      </c>
      <c r="AY22" s="69">
        <v>525.6</v>
      </c>
      <c r="AZ22" s="69">
        <v>2912.73</v>
      </c>
    </row>
    <row r="23" spans="1:52" ht="12">
      <c r="A23" s="62">
        <v>16</v>
      </c>
      <c r="B23" s="65" t="s">
        <v>186</v>
      </c>
      <c r="C23" s="64" t="s">
        <v>63</v>
      </c>
      <c r="D23" s="69">
        <v>90623.96</v>
      </c>
      <c r="E23" s="69">
        <v>28991.71</v>
      </c>
      <c r="F23" s="68">
        <f t="shared" si="5"/>
        <v>61632.25000000001</v>
      </c>
      <c r="G23" s="69">
        <v>8238.54</v>
      </c>
      <c r="H23" s="69">
        <v>4394.74</v>
      </c>
      <c r="I23" s="68">
        <f t="shared" si="6"/>
        <v>3843.800000000001</v>
      </c>
      <c r="J23" s="69">
        <v>368417.5</v>
      </c>
      <c r="K23" s="69">
        <v>4.7587</v>
      </c>
      <c r="L23" s="69">
        <v>0</v>
      </c>
      <c r="M23" s="69">
        <v>0</v>
      </c>
      <c r="N23" s="69">
        <v>0</v>
      </c>
      <c r="O23" s="69">
        <v>7302432.11</v>
      </c>
      <c r="P23" s="68">
        <f t="shared" si="7"/>
        <v>3019879.44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2173685.27</v>
      </c>
      <c r="Y23" s="69">
        <v>846194.17</v>
      </c>
      <c r="Z23" s="69">
        <v>0</v>
      </c>
      <c r="AA23" s="69">
        <v>0</v>
      </c>
      <c r="AB23" s="69">
        <v>0</v>
      </c>
      <c r="AC23" s="68">
        <f t="shared" si="8"/>
        <v>171184.13</v>
      </c>
      <c r="AD23" s="68">
        <f t="shared" si="9"/>
        <v>368417.5</v>
      </c>
      <c r="AE23" s="69">
        <v>-28851.69</v>
      </c>
      <c r="AF23" s="69">
        <v>-64401.18</v>
      </c>
      <c r="AG23" s="69">
        <v>123312.56</v>
      </c>
      <c r="AH23" s="69">
        <v>359714.1</v>
      </c>
      <c r="AI23" s="69">
        <v>0</v>
      </c>
      <c r="AJ23" s="69">
        <v>0</v>
      </c>
      <c r="AK23" s="69">
        <v>76723.26</v>
      </c>
      <c r="AL23" s="69">
        <v>73104.58</v>
      </c>
      <c r="AM23" s="69">
        <v>0</v>
      </c>
      <c r="AN23" s="69">
        <v>0</v>
      </c>
      <c r="AO23" s="68">
        <f t="shared" si="10"/>
        <v>5802.67</v>
      </c>
      <c r="AP23" s="68">
        <f t="shared" si="4"/>
        <v>28991.71</v>
      </c>
      <c r="AQ23" s="69">
        <v>1675.43</v>
      </c>
      <c r="AR23" s="69">
        <v>4394.74</v>
      </c>
      <c r="AS23" s="69">
        <v>2627.24</v>
      </c>
      <c r="AT23" s="69">
        <v>6556.86</v>
      </c>
      <c r="AU23" s="69">
        <v>0</v>
      </c>
      <c r="AV23" s="69">
        <v>10000</v>
      </c>
      <c r="AW23" s="69">
        <v>0</v>
      </c>
      <c r="AX23" s="69">
        <v>3540.11</v>
      </c>
      <c r="AY23" s="69">
        <v>1500</v>
      </c>
      <c r="AZ23" s="69">
        <v>4500</v>
      </c>
    </row>
    <row r="24" spans="1:52" ht="12">
      <c r="A24" s="62">
        <v>17</v>
      </c>
      <c r="B24" s="65" t="s">
        <v>187</v>
      </c>
      <c r="C24" s="64" t="s">
        <v>64</v>
      </c>
      <c r="D24" s="69">
        <v>46370.21</v>
      </c>
      <c r="E24" s="69">
        <v>11743.97</v>
      </c>
      <c r="F24" s="68">
        <f t="shared" si="5"/>
        <v>34626.24</v>
      </c>
      <c r="G24" s="69">
        <v>4215.47</v>
      </c>
      <c r="H24" s="69">
        <v>2248.14</v>
      </c>
      <c r="I24" s="68">
        <f t="shared" si="6"/>
        <v>1967.3300000000004</v>
      </c>
      <c r="J24" s="69">
        <v>823959.72</v>
      </c>
      <c r="K24" s="69">
        <v>20.8404</v>
      </c>
      <c r="L24" s="69">
        <v>0</v>
      </c>
      <c r="M24" s="69">
        <v>0</v>
      </c>
      <c r="N24" s="69">
        <v>0</v>
      </c>
      <c r="O24" s="69">
        <v>3753521.98</v>
      </c>
      <c r="P24" s="68">
        <f t="shared" si="7"/>
        <v>1338933.3199999998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963753.58</v>
      </c>
      <c r="Y24" s="69">
        <v>375179.74</v>
      </c>
      <c r="Z24" s="69">
        <v>0</v>
      </c>
      <c r="AA24" s="69">
        <v>0</v>
      </c>
      <c r="AB24" s="69">
        <v>0</v>
      </c>
      <c r="AC24" s="68">
        <f t="shared" si="8"/>
        <v>605645.74</v>
      </c>
      <c r="AD24" s="68">
        <f t="shared" si="9"/>
        <v>823959.72</v>
      </c>
      <c r="AE24" s="69">
        <v>0</v>
      </c>
      <c r="AF24" s="69">
        <v>27724.44</v>
      </c>
      <c r="AG24" s="69">
        <v>39642.59</v>
      </c>
      <c r="AH24" s="69">
        <v>86761.64</v>
      </c>
      <c r="AI24" s="69">
        <v>0</v>
      </c>
      <c r="AJ24" s="69">
        <v>0</v>
      </c>
      <c r="AK24" s="69">
        <v>566003.15</v>
      </c>
      <c r="AL24" s="69">
        <v>709473.64</v>
      </c>
      <c r="AM24" s="69">
        <v>0</v>
      </c>
      <c r="AN24" s="69">
        <v>0</v>
      </c>
      <c r="AO24" s="68">
        <f t="shared" si="10"/>
        <v>4586.74</v>
      </c>
      <c r="AP24" s="68">
        <f t="shared" si="10"/>
        <v>11743.97</v>
      </c>
      <c r="AQ24" s="69">
        <v>892.62</v>
      </c>
      <c r="AR24" s="69">
        <v>2248.14</v>
      </c>
      <c r="AS24" s="69">
        <v>3694.12</v>
      </c>
      <c r="AT24" s="69">
        <v>7740.15</v>
      </c>
      <c r="AU24" s="69">
        <v>0</v>
      </c>
      <c r="AV24" s="69">
        <v>0</v>
      </c>
      <c r="AW24" s="69">
        <v>0</v>
      </c>
      <c r="AX24" s="69">
        <v>1755.68</v>
      </c>
      <c r="AY24" s="69">
        <v>0</v>
      </c>
      <c r="AZ24" s="69">
        <v>0</v>
      </c>
    </row>
    <row r="25" spans="1:52" ht="12">
      <c r="A25" s="62">
        <v>18</v>
      </c>
      <c r="B25" s="65" t="s">
        <v>187</v>
      </c>
      <c r="C25" s="64" t="s">
        <v>65</v>
      </c>
      <c r="D25" s="69">
        <v>12713.65</v>
      </c>
      <c r="E25" s="69">
        <v>5074.66</v>
      </c>
      <c r="F25" s="68">
        <f t="shared" si="5"/>
        <v>7638.99</v>
      </c>
      <c r="G25" s="69">
        <v>1155.78</v>
      </c>
      <c r="H25" s="69">
        <v>625.78</v>
      </c>
      <c r="I25" s="68">
        <f t="shared" si="6"/>
        <v>530</v>
      </c>
      <c r="J25" s="69">
        <v>191631.96</v>
      </c>
      <c r="K25" s="69">
        <v>17.5416</v>
      </c>
      <c r="L25" s="69">
        <v>0</v>
      </c>
      <c r="M25" s="69">
        <v>0</v>
      </c>
      <c r="N25" s="69">
        <v>0</v>
      </c>
      <c r="O25" s="69">
        <v>1044023.14</v>
      </c>
      <c r="P25" s="68">
        <f t="shared" si="7"/>
        <v>323936.69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233167.06</v>
      </c>
      <c r="Y25" s="69">
        <v>90769.63</v>
      </c>
      <c r="Z25" s="69">
        <v>0</v>
      </c>
      <c r="AA25" s="69">
        <v>0</v>
      </c>
      <c r="AB25" s="69">
        <v>0</v>
      </c>
      <c r="AC25" s="68">
        <f t="shared" si="8"/>
        <v>132820.79</v>
      </c>
      <c r="AD25" s="68">
        <f t="shared" si="9"/>
        <v>191631.96</v>
      </c>
      <c r="AE25" s="69">
        <v>0</v>
      </c>
      <c r="AF25" s="69">
        <v>5703.33</v>
      </c>
      <c r="AG25" s="69">
        <v>11490.22</v>
      </c>
      <c r="AH25" s="69">
        <v>24826.11</v>
      </c>
      <c r="AI25" s="69">
        <v>0</v>
      </c>
      <c r="AJ25" s="69">
        <v>0</v>
      </c>
      <c r="AK25" s="69">
        <v>121330.57</v>
      </c>
      <c r="AL25" s="69">
        <v>161102.52</v>
      </c>
      <c r="AM25" s="69">
        <v>0</v>
      </c>
      <c r="AN25" s="69">
        <v>0</v>
      </c>
      <c r="AO25" s="68">
        <f t="shared" si="10"/>
        <v>2975.71</v>
      </c>
      <c r="AP25" s="68">
        <f t="shared" si="10"/>
        <v>5074.66</v>
      </c>
      <c r="AQ25" s="69">
        <v>247.4</v>
      </c>
      <c r="AR25" s="69">
        <v>625.78</v>
      </c>
      <c r="AS25" s="69">
        <v>2728.31</v>
      </c>
      <c r="AT25" s="69">
        <v>3961.52</v>
      </c>
      <c r="AU25" s="69">
        <v>0</v>
      </c>
      <c r="AV25" s="69">
        <v>0</v>
      </c>
      <c r="AW25" s="69">
        <v>0</v>
      </c>
      <c r="AX25" s="69">
        <v>487.36</v>
      </c>
      <c r="AY25" s="69">
        <v>0</v>
      </c>
      <c r="AZ25" s="69">
        <v>0</v>
      </c>
    </row>
    <row r="26" spans="1:52" ht="12">
      <c r="A26" s="62">
        <v>19</v>
      </c>
      <c r="B26" s="65" t="s">
        <v>187</v>
      </c>
      <c r="C26" s="64" t="s">
        <v>66</v>
      </c>
      <c r="D26" s="69">
        <v>141667.36</v>
      </c>
      <c r="E26" s="69">
        <v>31535.75</v>
      </c>
      <c r="F26" s="68">
        <f t="shared" si="5"/>
        <v>110131.60999999999</v>
      </c>
      <c r="G26" s="69">
        <v>12878.85</v>
      </c>
      <c r="H26" s="69">
        <v>6818.26</v>
      </c>
      <c r="I26" s="68">
        <f t="shared" si="6"/>
        <v>6060.59</v>
      </c>
      <c r="J26" s="69">
        <v>2636587.53</v>
      </c>
      <c r="K26" s="69">
        <v>21.8802</v>
      </c>
      <c r="L26" s="69">
        <v>0</v>
      </c>
      <c r="M26" s="69">
        <v>0</v>
      </c>
      <c r="N26" s="69">
        <v>0</v>
      </c>
      <c r="O26" s="69">
        <v>11416603</v>
      </c>
      <c r="P26" s="68">
        <f t="shared" si="7"/>
        <v>4238218.03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3050635.72</v>
      </c>
      <c r="Y26" s="69">
        <v>1187582.31</v>
      </c>
      <c r="Z26" s="69">
        <v>0</v>
      </c>
      <c r="AA26" s="69">
        <v>0</v>
      </c>
      <c r="AB26" s="69">
        <v>0</v>
      </c>
      <c r="AC26" s="68">
        <f t="shared" si="8"/>
        <v>1843604.41</v>
      </c>
      <c r="AD26" s="68">
        <f t="shared" si="9"/>
        <v>2636587.5300000003</v>
      </c>
      <c r="AE26" s="69">
        <v>1388.57</v>
      </c>
      <c r="AF26" s="69">
        <v>201558.27</v>
      </c>
      <c r="AG26" s="69">
        <v>106136.43</v>
      </c>
      <c r="AH26" s="69">
        <v>254101.08</v>
      </c>
      <c r="AI26" s="69">
        <v>0</v>
      </c>
      <c r="AJ26" s="69">
        <v>0</v>
      </c>
      <c r="AK26" s="69">
        <v>1736079.41</v>
      </c>
      <c r="AL26" s="69">
        <v>2180928.18</v>
      </c>
      <c r="AM26" s="69">
        <v>0</v>
      </c>
      <c r="AN26" s="69">
        <v>0</v>
      </c>
      <c r="AO26" s="68">
        <f t="shared" si="10"/>
        <v>7625.1</v>
      </c>
      <c r="AP26" s="68">
        <f t="shared" si="10"/>
        <v>31535.75</v>
      </c>
      <c r="AQ26" s="69">
        <v>2718.51</v>
      </c>
      <c r="AR26" s="69">
        <v>6818.26</v>
      </c>
      <c r="AS26" s="69">
        <v>4906.59</v>
      </c>
      <c r="AT26" s="69">
        <v>19462.49</v>
      </c>
      <c r="AU26" s="69">
        <v>0</v>
      </c>
      <c r="AV26" s="69">
        <v>0</v>
      </c>
      <c r="AW26" s="69">
        <v>0</v>
      </c>
      <c r="AX26" s="69">
        <v>5255</v>
      </c>
      <c r="AY26" s="69">
        <v>0</v>
      </c>
      <c r="AZ26" s="69">
        <v>0</v>
      </c>
    </row>
    <row r="27" spans="1:52" ht="12">
      <c r="A27" s="62">
        <v>20</v>
      </c>
      <c r="B27" s="65" t="s">
        <v>188</v>
      </c>
      <c r="C27" s="64" t="s">
        <v>67</v>
      </c>
      <c r="D27" s="69">
        <v>62205.8</v>
      </c>
      <c r="E27" s="69">
        <v>9616.11</v>
      </c>
      <c r="F27" s="68">
        <f t="shared" si="5"/>
        <v>52589.69</v>
      </c>
      <c r="G27" s="69">
        <v>5655.08</v>
      </c>
      <c r="H27" s="69">
        <v>2984.52</v>
      </c>
      <c r="I27" s="68">
        <f t="shared" si="6"/>
        <v>2670.56</v>
      </c>
      <c r="J27" s="69">
        <v>1266767.92</v>
      </c>
      <c r="K27" s="69">
        <v>23.9845</v>
      </c>
      <c r="L27" s="69">
        <v>0</v>
      </c>
      <c r="M27" s="69">
        <v>0</v>
      </c>
      <c r="N27" s="69">
        <v>0</v>
      </c>
      <c r="O27" s="69">
        <v>4996097.86</v>
      </c>
      <c r="P27" s="68">
        <f t="shared" si="7"/>
        <v>1909986.92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1374793.44</v>
      </c>
      <c r="Y27" s="69">
        <v>535193.48</v>
      </c>
      <c r="Z27" s="69">
        <v>0</v>
      </c>
      <c r="AA27" s="69">
        <v>0</v>
      </c>
      <c r="AB27" s="69">
        <v>0</v>
      </c>
      <c r="AC27" s="68">
        <f t="shared" si="8"/>
        <v>910630.75</v>
      </c>
      <c r="AD27" s="68">
        <f t="shared" si="9"/>
        <v>1266767.9200000002</v>
      </c>
      <c r="AE27" s="69">
        <v>221415.03</v>
      </c>
      <c r="AF27" s="69">
        <v>303542.21</v>
      </c>
      <c r="AG27" s="69">
        <v>59325.94</v>
      </c>
      <c r="AH27" s="69">
        <v>138846.14</v>
      </c>
      <c r="AI27" s="69">
        <v>57.99</v>
      </c>
      <c r="AJ27" s="69">
        <v>104.26</v>
      </c>
      <c r="AK27" s="69">
        <v>629831.79</v>
      </c>
      <c r="AL27" s="69">
        <v>824275.31</v>
      </c>
      <c r="AM27" s="69">
        <v>0</v>
      </c>
      <c r="AN27" s="69">
        <v>0</v>
      </c>
      <c r="AO27" s="68">
        <f t="shared" si="10"/>
        <v>3821.35</v>
      </c>
      <c r="AP27" s="68">
        <f t="shared" si="10"/>
        <v>9616.11</v>
      </c>
      <c r="AQ27" s="69">
        <v>1190.75</v>
      </c>
      <c r="AR27" s="69">
        <v>2984.52</v>
      </c>
      <c r="AS27" s="69">
        <v>2594.6</v>
      </c>
      <c r="AT27" s="69">
        <v>4235.33</v>
      </c>
      <c r="AU27" s="69">
        <v>0</v>
      </c>
      <c r="AV27" s="69">
        <v>0</v>
      </c>
      <c r="AW27" s="69">
        <v>0</v>
      </c>
      <c r="AX27" s="69">
        <v>2306.26</v>
      </c>
      <c r="AY27" s="69">
        <v>36</v>
      </c>
      <c r="AZ27" s="69">
        <v>90</v>
      </c>
    </row>
    <row r="28" spans="1:52" ht="12">
      <c r="A28" s="62">
        <v>21</v>
      </c>
      <c r="B28" s="65" t="s">
        <v>189</v>
      </c>
      <c r="C28" s="64" t="s">
        <v>68</v>
      </c>
      <c r="D28" s="69">
        <v>7839.63</v>
      </c>
      <c r="E28" s="69">
        <v>2313.29</v>
      </c>
      <c r="F28" s="68">
        <f t="shared" si="5"/>
        <v>5526.34</v>
      </c>
      <c r="G28" s="69">
        <v>712.68</v>
      </c>
      <c r="H28" s="69">
        <v>376.75</v>
      </c>
      <c r="I28" s="68">
        <f t="shared" si="6"/>
        <v>335.92999999999995</v>
      </c>
      <c r="J28" s="69">
        <v>160296.38</v>
      </c>
      <c r="K28" s="69">
        <v>24.0228</v>
      </c>
      <c r="L28" s="69">
        <v>0</v>
      </c>
      <c r="M28" s="69">
        <v>0</v>
      </c>
      <c r="N28" s="69">
        <v>0</v>
      </c>
      <c r="O28" s="69">
        <v>632543.27</v>
      </c>
      <c r="P28" s="68">
        <f t="shared" si="7"/>
        <v>232307.28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167212.94</v>
      </c>
      <c r="Y28" s="69">
        <v>65094.34</v>
      </c>
      <c r="Z28" s="69">
        <v>0</v>
      </c>
      <c r="AA28" s="69">
        <v>0</v>
      </c>
      <c r="AB28" s="69">
        <v>0</v>
      </c>
      <c r="AC28" s="68">
        <f t="shared" si="8"/>
        <v>117259.58</v>
      </c>
      <c r="AD28" s="68">
        <f t="shared" si="9"/>
        <v>160296.38</v>
      </c>
      <c r="AE28" s="69">
        <v>0</v>
      </c>
      <c r="AF28" s="69">
        <v>7190.61</v>
      </c>
      <c r="AG28" s="69">
        <v>5779</v>
      </c>
      <c r="AH28" s="69">
        <v>13752.05</v>
      </c>
      <c r="AI28" s="69">
        <v>0</v>
      </c>
      <c r="AJ28" s="69">
        <v>19.41</v>
      </c>
      <c r="AK28" s="69">
        <v>111480.58</v>
      </c>
      <c r="AL28" s="69">
        <v>139334.31</v>
      </c>
      <c r="AM28" s="69">
        <v>0</v>
      </c>
      <c r="AN28" s="69">
        <v>0</v>
      </c>
      <c r="AO28" s="68">
        <f t="shared" si="10"/>
        <v>939.72</v>
      </c>
      <c r="AP28" s="68">
        <f t="shared" si="10"/>
        <v>2313.29</v>
      </c>
      <c r="AQ28" s="69">
        <v>150.01</v>
      </c>
      <c r="AR28" s="69">
        <v>376.75</v>
      </c>
      <c r="AS28" s="69">
        <v>38.1</v>
      </c>
      <c r="AT28" s="69">
        <v>206.11</v>
      </c>
      <c r="AU28" s="69">
        <v>0</v>
      </c>
      <c r="AV28" s="69">
        <v>0</v>
      </c>
      <c r="AW28" s="69">
        <v>69.11</v>
      </c>
      <c r="AX28" s="69">
        <v>357.93</v>
      </c>
      <c r="AY28" s="69">
        <v>682.5</v>
      </c>
      <c r="AZ28" s="69">
        <v>1372.5</v>
      </c>
    </row>
    <row r="29" spans="1:52" ht="12">
      <c r="A29" s="62">
        <v>22</v>
      </c>
      <c r="B29" s="65" t="s">
        <v>190</v>
      </c>
      <c r="C29" s="64" t="s">
        <v>69</v>
      </c>
      <c r="D29" s="69">
        <v>73293.02</v>
      </c>
      <c r="E29" s="69">
        <v>11956.61</v>
      </c>
      <c r="F29" s="68">
        <f t="shared" si="5"/>
        <v>61336.41</v>
      </c>
      <c r="G29" s="69">
        <v>6663</v>
      </c>
      <c r="H29" s="69">
        <v>3515.39</v>
      </c>
      <c r="I29" s="68">
        <f t="shared" si="6"/>
        <v>3147.61</v>
      </c>
      <c r="J29" s="69">
        <v>1407584.19</v>
      </c>
      <c r="K29" s="69">
        <v>22.5</v>
      </c>
      <c r="L29" s="69">
        <v>0</v>
      </c>
      <c r="M29" s="69">
        <v>0</v>
      </c>
      <c r="N29" s="69">
        <v>0</v>
      </c>
      <c r="O29" s="69">
        <v>5946290.71</v>
      </c>
      <c r="P29" s="68">
        <f t="shared" si="7"/>
        <v>2077333.7799999998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1495248.38</v>
      </c>
      <c r="Y29" s="69">
        <v>582085.4</v>
      </c>
      <c r="Z29" s="69">
        <v>0</v>
      </c>
      <c r="AA29" s="69">
        <v>0</v>
      </c>
      <c r="AB29" s="69">
        <v>0</v>
      </c>
      <c r="AC29" s="68">
        <f t="shared" si="8"/>
        <v>849159.41</v>
      </c>
      <c r="AD29" s="68">
        <f t="shared" si="9"/>
        <v>1407584.1900000002</v>
      </c>
      <c r="AE29" s="69">
        <v>19677.28</v>
      </c>
      <c r="AF29" s="69">
        <v>52234.61</v>
      </c>
      <c r="AG29" s="69">
        <v>42158.1</v>
      </c>
      <c r="AH29" s="69">
        <v>109051.98</v>
      </c>
      <c r="AI29" s="69">
        <v>0</v>
      </c>
      <c r="AJ29" s="69">
        <v>0</v>
      </c>
      <c r="AK29" s="69">
        <v>787324.03</v>
      </c>
      <c r="AL29" s="69">
        <v>1246297.6</v>
      </c>
      <c r="AM29" s="69">
        <v>0</v>
      </c>
      <c r="AN29" s="69">
        <v>0</v>
      </c>
      <c r="AO29" s="68">
        <f t="shared" si="10"/>
        <v>4117.41</v>
      </c>
      <c r="AP29" s="68">
        <f t="shared" si="10"/>
        <v>11956.61</v>
      </c>
      <c r="AQ29" s="69">
        <v>1409.58</v>
      </c>
      <c r="AR29" s="69">
        <v>3515.39</v>
      </c>
      <c r="AS29" s="69">
        <v>2065.27</v>
      </c>
      <c r="AT29" s="69">
        <v>5004.12</v>
      </c>
      <c r="AU29" s="69">
        <v>0</v>
      </c>
      <c r="AV29" s="69">
        <v>0</v>
      </c>
      <c r="AW29" s="69">
        <v>582.56</v>
      </c>
      <c r="AX29" s="69">
        <v>3242.62</v>
      </c>
      <c r="AY29" s="69">
        <v>60</v>
      </c>
      <c r="AZ29" s="69">
        <v>194.48</v>
      </c>
    </row>
    <row r="30" spans="1:52" ht="12">
      <c r="A30" s="62">
        <v>23</v>
      </c>
      <c r="B30" s="65" t="s">
        <v>191</v>
      </c>
      <c r="C30" s="64" t="s">
        <v>71</v>
      </c>
      <c r="D30" s="69">
        <v>53566.31</v>
      </c>
      <c r="E30" s="69">
        <v>21664.84</v>
      </c>
      <c r="F30" s="68">
        <f t="shared" si="5"/>
        <v>31901.469999999998</v>
      </c>
      <c r="G30" s="69">
        <v>4914.33</v>
      </c>
      <c r="H30" s="69">
        <v>2535.68</v>
      </c>
      <c r="I30" s="68">
        <f t="shared" si="6"/>
        <v>2378.65</v>
      </c>
      <c r="J30" s="69">
        <v>1176584.4</v>
      </c>
      <c r="K30" s="69">
        <v>25.84</v>
      </c>
      <c r="L30" s="69">
        <v>0</v>
      </c>
      <c r="M30" s="69">
        <v>0</v>
      </c>
      <c r="N30" s="69">
        <v>0</v>
      </c>
      <c r="O30" s="69">
        <v>4277472.49</v>
      </c>
      <c r="P30" s="68">
        <f t="shared" si="7"/>
        <v>1845911.34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1328672.34</v>
      </c>
      <c r="Y30" s="69">
        <v>517239</v>
      </c>
      <c r="Z30" s="69">
        <v>0</v>
      </c>
      <c r="AA30" s="69">
        <v>0</v>
      </c>
      <c r="AB30" s="69">
        <v>0</v>
      </c>
      <c r="AC30" s="68">
        <f t="shared" si="8"/>
        <v>768593.61</v>
      </c>
      <c r="AD30" s="68">
        <f t="shared" si="9"/>
        <v>1176584.4000000001</v>
      </c>
      <c r="AE30" s="69">
        <v>31173.85</v>
      </c>
      <c r="AF30" s="69">
        <v>39226.52</v>
      </c>
      <c r="AG30" s="69">
        <v>39586.35</v>
      </c>
      <c r="AH30" s="69">
        <v>127157.45</v>
      </c>
      <c r="AI30" s="69">
        <v>157.37</v>
      </c>
      <c r="AJ30" s="69">
        <v>588.14</v>
      </c>
      <c r="AK30" s="69">
        <v>697676.04</v>
      </c>
      <c r="AL30" s="69">
        <v>1009612.29</v>
      </c>
      <c r="AM30" s="69">
        <v>0</v>
      </c>
      <c r="AN30" s="69">
        <v>0</v>
      </c>
      <c r="AO30" s="68">
        <f t="shared" si="10"/>
        <v>2726.69</v>
      </c>
      <c r="AP30" s="68">
        <f t="shared" si="10"/>
        <v>21664.839999999997</v>
      </c>
      <c r="AQ30" s="69">
        <v>1021.3</v>
      </c>
      <c r="AR30" s="69">
        <v>2535.68</v>
      </c>
      <c r="AS30" s="69">
        <v>1151.74</v>
      </c>
      <c r="AT30" s="69">
        <v>3348.68</v>
      </c>
      <c r="AU30" s="69">
        <v>0</v>
      </c>
      <c r="AV30" s="69">
        <v>13147.47</v>
      </c>
      <c r="AW30" s="69">
        <v>517.65</v>
      </c>
      <c r="AX30" s="69">
        <v>2579.01</v>
      </c>
      <c r="AY30" s="69">
        <v>36</v>
      </c>
      <c r="AZ30" s="69">
        <v>54</v>
      </c>
    </row>
    <row r="31" spans="1:52" ht="12">
      <c r="A31" s="62">
        <v>24</v>
      </c>
      <c r="B31" s="65" t="s">
        <v>192</v>
      </c>
      <c r="C31" s="64" t="s">
        <v>72</v>
      </c>
      <c r="D31" s="69">
        <v>11088.28</v>
      </c>
      <c r="E31" s="69">
        <v>2106.23</v>
      </c>
      <c r="F31" s="68">
        <f t="shared" si="5"/>
        <v>8982.050000000001</v>
      </c>
      <c r="G31" s="69">
        <v>1008.03</v>
      </c>
      <c r="H31" s="69">
        <v>545.85</v>
      </c>
      <c r="I31" s="68">
        <f t="shared" si="6"/>
        <v>462.17999999999995</v>
      </c>
      <c r="J31" s="69">
        <v>107689.19</v>
      </c>
      <c r="K31" s="69">
        <v>11.3393</v>
      </c>
      <c r="L31" s="69">
        <v>0</v>
      </c>
      <c r="M31" s="69">
        <v>0</v>
      </c>
      <c r="N31" s="69">
        <v>0</v>
      </c>
      <c r="O31" s="69">
        <v>905111.24</v>
      </c>
      <c r="P31" s="68">
        <f t="shared" si="7"/>
        <v>298289.02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214706.07</v>
      </c>
      <c r="Y31" s="69">
        <v>83582.95</v>
      </c>
      <c r="Z31" s="69">
        <v>0</v>
      </c>
      <c r="AA31" s="69">
        <v>0</v>
      </c>
      <c r="AB31" s="69">
        <v>0</v>
      </c>
      <c r="AC31" s="68">
        <f t="shared" si="8"/>
        <v>51180.78</v>
      </c>
      <c r="AD31" s="68">
        <f t="shared" si="9"/>
        <v>107689.19</v>
      </c>
      <c r="AE31" s="69">
        <v>17169.52</v>
      </c>
      <c r="AF31" s="69">
        <v>22699.32</v>
      </c>
      <c r="AG31" s="69">
        <v>10681.86</v>
      </c>
      <c r="AH31" s="69">
        <v>29632.76</v>
      </c>
      <c r="AI31" s="69">
        <v>0</v>
      </c>
      <c r="AJ31" s="69">
        <v>0</v>
      </c>
      <c r="AK31" s="69">
        <v>23329.4</v>
      </c>
      <c r="AL31" s="69">
        <v>55357.11</v>
      </c>
      <c r="AM31" s="69">
        <v>0</v>
      </c>
      <c r="AN31" s="69">
        <v>0</v>
      </c>
      <c r="AO31" s="68">
        <f t="shared" si="10"/>
        <v>394.79999999999995</v>
      </c>
      <c r="AP31" s="68">
        <f t="shared" si="10"/>
        <v>2106.23</v>
      </c>
      <c r="AQ31" s="69">
        <v>216.29</v>
      </c>
      <c r="AR31" s="69">
        <v>545.85</v>
      </c>
      <c r="AS31" s="69">
        <v>178.51</v>
      </c>
      <c r="AT31" s="69">
        <v>560.38</v>
      </c>
      <c r="AU31" s="69">
        <v>0</v>
      </c>
      <c r="AV31" s="69">
        <v>0</v>
      </c>
      <c r="AW31" s="69">
        <v>0</v>
      </c>
      <c r="AX31" s="69">
        <v>1000</v>
      </c>
      <c r="AY31" s="69">
        <v>0</v>
      </c>
      <c r="AZ31" s="69">
        <v>0</v>
      </c>
    </row>
    <row r="32" spans="1:52" ht="12">
      <c r="A32" s="62">
        <v>25</v>
      </c>
      <c r="B32" s="65" t="s">
        <v>193</v>
      </c>
      <c r="C32" s="64" t="s">
        <v>73</v>
      </c>
      <c r="D32" s="69">
        <v>3756227.38</v>
      </c>
      <c r="E32" s="69">
        <v>582880.76</v>
      </c>
      <c r="F32" s="68">
        <f t="shared" si="5"/>
        <v>3173346.62</v>
      </c>
      <c r="G32" s="69">
        <v>375622.74</v>
      </c>
      <c r="H32" s="69">
        <v>199464.01</v>
      </c>
      <c r="I32" s="68">
        <f t="shared" si="6"/>
        <v>176158.72999999998</v>
      </c>
      <c r="J32" s="69">
        <v>57009545.53</v>
      </c>
      <c r="K32" s="69">
        <v>16.2096</v>
      </c>
      <c r="L32" s="69">
        <v>0</v>
      </c>
      <c r="M32" s="69">
        <v>0</v>
      </c>
      <c r="N32" s="69">
        <v>0</v>
      </c>
      <c r="O32" s="69">
        <v>333414948.6</v>
      </c>
      <c r="P32" s="68">
        <f t="shared" si="7"/>
        <v>122336068.18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88056531.53</v>
      </c>
      <c r="Y32" s="69">
        <v>34279536.65</v>
      </c>
      <c r="Z32" s="69">
        <v>0</v>
      </c>
      <c r="AA32" s="69">
        <v>0</v>
      </c>
      <c r="AB32" s="69">
        <v>0</v>
      </c>
      <c r="AC32" s="68">
        <f t="shared" si="8"/>
        <v>30389119.22</v>
      </c>
      <c r="AD32" s="68">
        <f t="shared" si="9"/>
        <v>57009545.53</v>
      </c>
      <c r="AE32" s="69">
        <v>10985282.84</v>
      </c>
      <c r="AF32" s="69">
        <v>14967115.73</v>
      </c>
      <c r="AG32" s="69">
        <v>2971555.91</v>
      </c>
      <c r="AH32" s="69">
        <v>8910735.09</v>
      </c>
      <c r="AI32" s="69">
        <v>0</v>
      </c>
      <c r="AJ32" s="69">
        <v>1395779.32</v>
      </c>
      <c r="AK32" s="69">
        <v>16432280.47</v>
      </c>
      <c r="AL32" s="69">
        <v>31708663.7</v>
      </c>
      <c r="AM32" s="69">
        <v>0</v>
      </c>
      <c r="AN32" s="69">
        <v>27251.69</v>
      </c>
      <c r="AO32" s="68">
        <f t="shared" si="10"/>
        <v>248462.07</v>
      </c>
      <c r="AP32" s="68">
        <f t="shared" si="10"/>
        <v>582880.76</v>
      </c>
      <c r="AQ32" s="69">
        <v>79682.94</v>
      </c>
      <c r="AR32" s="69">
        <v>199464.01</v>
      </c>
      <c r="AS32" s="69">
        <v>111791.93</v>
      </c>
      <c r="AT32" s="69">
        <v>178527.39</v>
      </c>
      <c r="AU32" s="69">
        <v>56987.2</v>
      </c>
      <c r="AV32" s="69">
        <v>56987.2</v>
      </c>
      <c r="AW32" s="69">
        <v>0</v>
      </c>
      <c r="AX32" s="69">
        <v>147902.16</v>
      </c>
      <c r="AY32" s="69">
        <v>0</v>
      </c>
      <c r="AZ32" s="69">
        <v>0</v>
      </c>
    </row>
    <row r="33" spans="1:52" ht="12">
      <c r="A33" s="62">
        <v>26</v>
      </c>
      <c r="B33" s="65" t="s">
        <v>194</v>
      </c>
      <c r="C33" s="64" t="s">
        <v>74</v>
      </c>
      <c r="D33" s="69">
        <v>274905.93</v>
      </c>
      <c r="E33" s="69">
        <v>62822.01</v>
      </c>
      <c r="F33" s="68">
        <f t="shared" si="5"/>
        <v>212083.91999999998</v>
      </c>
      <c r="G33" s="69">
        <v>24991.44</v>
      </c>
      <c r="H33" s="69">
        <v>13240.25</v>
      </c>
      <c r="I33" s="68">
        <f t="shared" si="6"/>
        <v>11751.189999999999</v>
      </c>
      <c r="J33" s="69">
        <v>3166411.47</v>
      </c>
      <c r="K33" s="69">
        <v>13.6548</v>
      </c>
      <c r="L33" s="69">
        <v>0</v>
      </c>
      <c r="M33" s="69">
        <v>0</v>
      </c>
      <c r="N33" s="69">
        <v>0</v>
      </c>
      <c r="O33" s="69">
        <v>21811176.26</v>
      </c>
      <c r="P33" s="68">
        <f t="shared" si="7"/>
        <v>9217778.33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6634883.73</v>
      </c>
      <c r="Y33" s="69">
        <v>2582894.6</v>
      </c>
      <c r="Z33" s="69">
        <v>0</v>
      </c>
      <c r="AA33" s="69">
        <v>0</v>
      </c>
      <c r="AB33" s="69">
        <v>0</v>
      </c>
      <c r="AC33" s="68">
        <f t="shared" si="8"/>
        <v>1992379.94</v>
      </c>
      <c r="AD33" s="68">
        <f t="shared" si="9"/>
        <v>3166411.47</v>
      </c>
      <c r="AE33" s="69">
        <v>24447</v>
      </c>
      <c r="AF33" s="69">
        <v>312285.4</v>
      </c>
      <c r="AG33" s="69">
        <v>322349.42</v>
      </c>
      <c r="AH33" s="69">
        <v>818808.72</v>
      </c>
      <c r="AI33" s="69">
        <v>1048.91</v>
      </c>
      <c r="AJ33" s="69">
        <v>3000.1</v>
      </c>
      <c r="AK33" s="69">
        <v>1644534.61</v>
      </c>
      <c r="AL33" s="69">
        <v>2032317.25</v>
      </c>
      <c r="AM33" s="69">
        <v>0</v>
      </c>
      <c r="AN33" s="69">
        <v>0</v>
      </c>
      <c r="AO33" s="68">
        <f t="shared" si="10"/>
        <v>18459.420000000002</v>
      </c>
      <c r="AP33" s="68">
        <f t="shared" si="10"/>
        <v>62822.01</v>
      </c>
      <c r="AQ33" s="69">
        <v>5279.26</v>
      </c>
      <c r="AR33" s="69">
        <v>13240.25</v>
      </c>
      <c r="AS33" s="69">
        <v>9637.53</v>
      </c>
      <c r="AT33" s="69">
        <v>18746.05</v>
      </c>
      <c r="AU33" s="69">
        <v>0</v>
      </c>
      <c r="AV33" s="69">
        <v>14000</v>
      </c>
      <c r="AW33" s="69">
        <v>2096.63</v>
      </c>
      <c r="AX33" s="69">
        <v>12758.71</v>
      </c>
      <c r="AY33" s="69">
        <v>1446</v>
      </c>
      <c r="AZ33" s="69">
        <v>4077</v>
      </c>
    </row>
    <row r="34" spans="1:52" ht="12">
      <c r="A34" s="62">
        <v>27</v>
      </c>
      <c r="B34" s="65" t="s">
        <v>195</v>
      </c>
      <c r="C34" s="64" t="s">
        <v>75</v>
      </c>
      <c r="D34" s="69">
        <v>997381.62</v>
      </c>
      <c r="E34" s="69">
        <v>221978.47</v>
      </c>
      <c r="F34" s="68">
        <f t="shared" si="5"/>
        <v>775403.15</v>
      </c>
      <c r="G34" s="69">
        <v>90671.07</v>
      </c>
      <c r="H34" s="69">
        <v>47783.45</v>
      </c>
      <c r="I34" s="68">
        <f t="shared" si="6"/>
        <v>42887.62000000001</v>
      </c>
      <c r="J34" s="69">
        <v>15859736.36</v>
      </c>
      <c r="K34" s="69">
        <v>18.69</v>
      </c>
      <c r="L34" s="69">
        <v>0</v>
      </c>
      <c r="M34" s="69">
        <v>0</v>
      </c>
      <c r="N34" s="69">
        <v>0</v>
      </c>
      <c r="O34" s="69">
        <v>80386756.07</v>
      </c>
      <c r="P34" s="68">
        <f t="shared" si="7"/>
        <v>29808262.029999997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21455750.58</v>
      </c>
      <c r="Y34" s="69">
        <v>8352511.45</v>
      </c>
      <c r="Z34" s="69">
        <v>0</v>
      </c>
      <c r="AA34" s="69">
        <v>0</v>
      </c>
      <c r="AB34" s="69">
        <v>0</v>
      </c>
      <c r="AC34" s="68">
        <f t="shared" si="8"/>
        <v>8221907.26</v>
      </c>
      <c r="AD34" s="68">
        <f t="shared" si="9"/>
        <v>15859736.36</v>
      </c>
      <c r="AE34" s="69">
        <v>3020529.91</v>
      </c>
      <c r="AF34" s="69">
        <v>4178206.26</v>
      </c>
      <c r="AG34" s="69">
        <v>964950.91</v>
      </c>
      <c r="AH34" s="69">
        <v>2297866.15</v>
      </c>
      <c r="AI34" s="69">
        <v>266438.05</v>
      </c>
      <c r="AJ34" s="69">
        <v>279095.58</v>
      </c>
      <c r="AK34" s="69">
        <v>3969988.39</v>
      </c>
      <c r="AL34" s="69">
        <v>9104568.37</v>
      </c>
      <c r="AM34" s="69">
        <v>0</v>
      </c>
      <c r="AN34" s="69">
        <v>0</v>
      </c>
      <c r="AO34" s="68">
        <f t="shared" si="10"/>
        <v>79580.91</v>
      </c>
      <c r="AP34" s="68">
        <f t="shared" si="10"/>
        <v>221978.46999999997</v>
      </c>
      <c r="AQ34" s="69">
        <v>19164.84</v>
      </c>
      <c r="AR34" s="69">
        <v>47783.45</v>
      </c>
      <c r="AS34" s="69">
        <v>60375.27</v>
      </c>
      <c r="AT34" s="69">
        <v>128832.1</v>
      </c>
      <c r="AU34" s="69">
        <v>0</v>
      </c>
      <c r="AV34" s="69">
        <v>9000</v>
      </c>
      <c r="AW34" s="69">
        <v>0</v>
      </c>
      <c r="AX34" s="69">
        <v>36206.52</v>
      </c>
      <c r="AY34" s="69">
        <v>40.8</v>
      </c>
      <c r="AZ34" s="69">
        <v>156.4</v>
      </c>
    </row>
    <row r="35" spans="1:52" ht="12">
      <c r="A35" s="62">
        <v>28</v>
      </c>
      <c r="B35" s="65" t="s">
        <v>196</v>
      </c>
      <c r="C35" s="64" t="s">
        <v>76</v>
      </c>
      <c r="D35" s="69">
        <v>259041.19</v>
      </c>
      <c r="E35" s="69">
        <v>47833.24</v>
      </c>
      <c r="F35" s="68">
        <f t="shared" si="5"/>
        <v>211207.95</v>
      </c>
      <c r="G35" s="69">
        <v>23549.2</v>
      </c>
      <c r="H35" s="69">
        <v>12350.93</v>
      </c>
      <c r="I35" s="68">
        <f t="shared" si="6"/>
        <v>11198.27</v>
      </c>
      <c r="J35" s="69">
        <v>5543241.95</v>
      </c>
      <c r="K35" s="69">
        <v>25.23</v>
      </c>
      <c r="L35" s="69">
        <v>0</v>
      </c>
      <c r="M35" s="69">
        <v>0</v>
      </c>
      <c r="N35" s="69">
        <v>0</v>
      </c>
      <c r="O35" s="69">
        <v>20766473.94</v>
      </c>
      <c r="P35" s="68">
        <f t="shared" si="7"/>
        <v>8065516.68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5805494.93</v>
      </c>
      <c r="Y35" s="69">
        <v>2260021.75</v>
      </c>
      <c r="Z35" s="69">
        <v>0</v>
      </c>
      <c r="AA35" s="69">
        <v>0</v>
      </c>
      <c r="AB35" s="69">
        <v>0</v>
      </c>
      <c r="AC35" s="68">
        <f t="shared" si="8"/>
        <v>4123890.51</v>
      </c>
      <c r="AD35" s="68">
        <f t="shared" si="9"/>
        <v>5543241.949999999</v>
      </c>
      <c r="AE35" s="69">
        <v>-8977</v>
      </c>
      <c r="AF35" s="69">
        <v>61408.1</v>
      </c>
      <c r="AG35" s="69">
        <v>200242.29</v>
      </c>
      <c r="AH35" s="69">
        <v>443757.77</v>
      </c>
      <c r="AI35" s="69">
        <v>30969.86</v>
      </c>
      <c r="AJ35" s="69">
        <v>30969.86</v>
      </c>
      <c r="AK35" s="69">
        <v>3901655.36</v>
      </c>
      <c r="AL35" s="69">
        <v>5007106.22</v>
      </c>
      <c r="AM35" s="69">
        <v>0</v>
      </c>
      <c r="AN35" s="69">
        <v>0</v>
      </c>
      <c r="AO35" s="68">
        <f t="shared" si="10"/>
        <v>13600.66</v>
      </c>
      <c r="AP35" s="68">
        <f t="shared" si="10"/>
        <v>47833.240000000005</v>
      </c>
      <c r="AQ35" s="69">
        <v>4933.28</v>
      </c>
      <c r="AR35" s="69">
        <v>12350.93</v>
      </c>
      <c r="AS35" s="69">
        <v>5542.54</v>
      </c>
      <c r="AT35" s="69">
        <v>12871.2</v>
      </c>
      <c r="AU35" s="69">
        <v>0</v>
      </c>
      <c r="AV35" s="69">
        <v>10000</v>
      </c>
      <c r="AW35" s="69">
        <v>3052.84</v>
      </c>
      <c r="AX35" s="69">
        <v>12443.11</v>
      </c>
      <c r="AY35" s="69">
        <v>72</v>
      </c>
      <c r="AZ35" s="69">
        <v>168</v>
      </c>
    </row>
    <row r="36" spans="1:52" ht="12">
      <c r="A36" s="62">
        <v>29</v>
      </c>
      <c r="B36" s="65" t="s">
        <v>197</v>
      </c>
      <c r="C36" s="64" t="s">
        <v>77</v>
      </c>
      <c r="D36" s="69">
        <v>22670.68</v>
      </c>
      <c r="E36" s="69">
        <v>4659.48</v>
      </c>
      <c r="F36" s="68">
        <f t="shared" si="5"/>
        <v>18011.2</v>
      </c>
      <c r="G36" s="69">
        <v>2060.98</v>
      </c>
      <c r="H36" s="69">
        <v>1126.78</v>
      </c>
      <c r="I36" s="68">
        <f t="shared" si="6"/>
        <v>934.2</v>
      </c>
      <c r="J36" s="69">
        <v>132731.84</v>
      </c>
      <c r="K36" s="69">
        <v>6.87</v>
      </c>
      <c r="L36" s="69">
        <v>0</v>
      </c>
      <c r="M36" s="69">
        <v>0</v>
      </c>
      <c r="N36" s="69">
        <v>0</v>
      </c>
      <c r="O36" s="69">
        <v>1832509.66</v>
      </c>
      <c r="P36" s="68">
        <f t="shared" si="7"/>
        <v>662177.04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476629.78</v>
      </c>
      <c r="Y36" s="69">
        <v>185547.26</v>
      </c>
      <c r="Z36" s="69">
        <v>0</v>
      </c>
      <c r="AA36" s="69">
        <v>0</v>
      </c>
      <c r="AB36" s="69">
        <v>0</v>
      </c>
      <c r="AC36" s="68">
        <f t="shared" si="8"/>
        <v>87857.04999999999</v>
      </c>
      <c r="AD36" s="68">
        <f t="shared" si="9"/>
        <v>132731.84</v>
      </c>
      <c r="AE36" s="69">
        <v>-880.43</v>
      </c>
      <c r="AF36" s="69">
        <v>-880.43</v>
      </c>
      <c r="AG36" s="69">
        <v>11225.3</v>
      </c>
      <c r="AH36" s="69">
        <v>30282.88</v>
      </c>
      <c r="AI36" s="69">
        <v>0</v>
      </c>
      <c r="AJ36" s="69">
        <v>0</v>
      </c>
      <c r="AK36" s="69">
        <v>77512.18</v>
      </c>
      <c r="AL36" s="69">
        <v>103329.39</v>
      </c>
      <c r="AM36" s="69">
        <v>0</v>
      </c>
      <c r="AN36" s="69">
        <v>0</v>
      </c>
      <c r="AO36" s="68">
        <f t="shared" si="10"/>
        <v>1616.6</v>
      </c>
      <c r="AP36" s="68">
        <f t="shared" si="10"/>
        <v>4659.48</v>
      </c>
      <c r="AQ36" s="69">
        <v>443.77</v>
      </c>
      <c r="AR36" s="69">
        <v>1126.78</v>
      </c>
      <c r="AS36" s="69">
        <v>1132.83</v>
      </c>
      <c r="AT36" s="69">
        <v>1132.83</v>
      </c>
      <c r="AU36" s="69">
        <v>0</v>
      </c>
      <c r="AV36" s="69">
        <v>1000</v>
      </c>
      <c r="AW36" s="69">
        <v>0</v>
      </c>
      <c r="AX36" s="69">
        <v>1279.87</v>
      </c>
      <c r="AY36" s="69">
        <v>40</v>
      </c>
      <c r="AZ36" s="69">
        <v>120</v>
      </c>
    </row>
    <row r="37" spans="1:52" ht="12">
      <c r="A37" s="62">
        <v>30</v>
      </c>
      <c r="B37" s="65" t="s">
        <v>198</v>
      </c>
      <c r="C37" s="64" t="s">
        <v>78</v>
      </c>
      <c r="D37" s="69">
        <v>58116.09</v>
      </c>
      <c r="E37" s="69">
        <v>31342.49</v>
      </c>
      <c r="F37" s="68">
        <f t="shared" si="5"/>
        <v>26773.599999999995</v>
      </c>
      <c r="G37" s="69">
        <v>5283.29</v>
      </c>
      <c r="H37" s="69">
        <v>2904.4</v>
      </c>
      <c r="I37" s="68">
        <f t="shared" si="6"/>
        <v>2378.89</v>
      </c>
      <c r="J37" s="69">
        <v>300463.18</v>
      </c>
      <c r="K37" s="69">
        <v>6.04</v>
      </c>
      <c r="L37" s="69">
        <v>0</v>
      </c>
      <c r="M37" s="69">
        <v>0</v>
      </c>
      <c r="N37" s="69">
        <v>0</v>
      </c>
      <c r="O37" s="69">
        <v>4744790.79</v>
      </c>
      <c r="P37" s="68">
        <f t="shared" si="7"/>
        <v>1560770.28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1123430.07</v>
      </c>
      <c r="Y37" s="69">
        <v>437340.21</v>
      </c>
      <c r="Z37" s="69">
        <v>0</v>
      </c>
      <c r="AA37" s="69">
        <v>0</v>
      </c>
      <c r="AB37" s="69">
        <v>0</v>
      </c>
      <c r="AC37" s="68">
        <f t="shared" si="8"/>
        <v>114313.23999999999</v>
      </c>
      <c r="AD37" s="68">
        <f t="shared" si="9"/>
        <v>300463.18</v>
      </c>
      <c r="AE37" s="69">
        <v>-19282</v>
      </c>
      <c r="AF37" s="69">
        <v>10185.91</v>
      </c>
      <c r="AG37" s="69">
        <v>54586.06</v>
      </c>
      <c r="AH37" s="69">
        <v>143476.56</v>
      </c>
      <c r="AI37" s="69">
        <v>17008.01</v>
      </c>
      <c r="AJ37" s="69">
        <v>18232.68</v>
      </c>
      <c r="AK37" s="69">
        <v>62001.17</v>
      </c>
      <c r="AL37" s="69">
        <v>128568.03</v>
      </c>
      <c r="AM37" s="69">
        <v>0</v>
      </c>
      <c r="AN37" s="69">
        <v>0</v>
      </c>
      <c r="AO37" s="68">
        <f t="shared" si="10"/>
        <v>19397.72</v>
      </c>
      <c r="AP37" s="68">
        <f t="shared" si="10"/>
        <v>31342.489999999998</v>
      </c>
      <c r="AQ37" s="69">
        <v>1143.98</v>
      </c>
      <c r="AR37" s="69">
        <v>2904.4</v>
      </c>
      <c r="AS37" s="69">
        <v>3253.74</v>
      </c>
      <c r="AT37" s="69">
        <v>9578.09</v>
      </c>
      <c r="AU37" s="69">
        <v>15000</v>
      </c>
      <c r="AV37" s="69">
        <v>15000</v>
      </c>
      <c r="AW37" s="69">
        <v>0</v>
      </c>
      <c r="AX37" s="69">
        <v>3860</v>
      </c>
      <c r="AY37" s="69">
        <v>0</v>
      </c>
      <c r="AZ37" s="69">
        <v>0</v>
      </c>
    </row>
    <row r="38" spans="1:52" ht="12">
      <c r="A38" s="62">
        <v>31</v>
      </c>
      <c r="B38" s="65" t="s">
        <v>199</v>
      </c>
      <c r="C38" s="64" t="s">
        <v>79</v>
      </c>
      <c r="D38" s="69">
        <v>25761.88</v>
      </c>
      <c r="E38" s="69">
        <v>12799.34</v>
      </c>
      <c r="F38" s="68">
        <f t="shared" si="5"/>
        <v>12962.54</v>
      </c>
      <c r="G38" s="69">
        <v>2341.99</v>
      </c>
      <c r="H38" s="69">
        <v>1229.41</v>
      </c>
      <c r="I38" s="68">
        <f t="shared" si="6"/>
        <v>1112.5799999999997</v>
      </c>
      <c r="J38" s="69">
        <v>567153.2</v>
      </c>
      <c r="K38" s="69">
        <v>25.9</v>
      </c>
      <c r="L38" s="69">
        <v>0</v>
      </c>
      <c r="M38" s="69">
        <v>0</v>
      </c>
      <c r="N38" s="69">
        <v>0</v>
      </c>
      <c r="O38" s="69">
        <v>2073132.78</v>
      </c>
      <c r="P38" s="68">
        <f t="shared" si="7"/>
        <v>779259.78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560905.01</v>
      </c>
      <c r="Y38" s="69">
        <v>218354.77</v>
      </c>
      <c r="Z38" s="69">
        <v>0</v>
      </c>
      <c r="AA38" s="69">
        <v>0</v>
      </c>
      <c r="AB38" s="69">
        <v>0</v>
      </c>
      <c r="AC38" s="68">
        <f t="shared" si="8"/>
        <v>398452.78</v>
      </c>
      <c r="AD38" s="68">
        <f t="shared" si="9"/>
        <v>567153.2</v>
      </c>
      <c r="AE38" s="69">
        <v>-477.6</v>
      </c>
      <c r="AF38" s="69">
        <v>9877.92</v>
      </c>
      <c r="AG38" s="69">
        <v>20385.46</v>
      </c>
      <c r="AH38" s="69">
        <v>59876.46</v>
      </c>
      <c r="AI38" s="69">
        <v>194.6</v>
      </c>
      <c r="AJ38" s="69">
        <v>214.25</v>
      </c>
      <c r="AK38" s="69">
        <v>378350.32</v>
      </c>
      <c r="AL38" s="69">
        <v>497184.57</v>
      </c>
      <c r="AM38" s="69">
        <v>0</v>
      </c>
      <c r="AN38" s="69">
        <v>0</v>
      </c>
      <c r="AO38" s="68">
        <f t="shared" si="10"/>
        <v>796.99</v>
      </c>
      <c r="AP38" s="68">
        <f t="shared" si="10"/>
        <v>12799.34</v>
      </c>
      <c r="AQ38" s="69">
        <v>491.55</v>
      </c>
      <c r="AR38" s="69">
        <v>1229.41</v>
      </c>
      <c r="AS38" s="69">
        <v>299.44</v>
      </c>
      <c r="AT38" s="69">
        <v>1604.33</v>
      </c>
      <c r="AU38" s="69">
        <v>0</v>
      </c>
      <c r="AV38" s="69">
        <v>9000</v>
      </c>
      <c r="AW38" s="69">
        <v>0</v>
      </c>
      <c r="AX38" s="69">
        <v>923.6</v>
      </c>
      <c r="AY38" s="69">
        <v>6</v>
      </c>
      <c r="AZ38" s="69">
        <v>42</v>
      </c>
    </row>
    <row r="39" spans="1:52" ht="12">
      <c r="A39" s="62">
        <v>32</v>
      </c>
      <c r="B39" s="65" t="s">
        <v>26</v>
      </c>
      <c r="C39" s="64" t="s">
        <v>82</v>
      </c>
      <c r="D39" s="69">
        <v>42344.29</v>
      </c>
      <c r="E39" s="69">
        <v>14643.04</v>
      </c>
      <c r="F39" s="68">
        <f t="shared" si="5"/>
        <v>27701.25</v>
      </c>
      <c r="G39" s="69">
        <v>3849.48</v>
      </c>
      <c r="H39" s="69">
        <v>1979.41</v>
      </c>
      <c r="I39" s="68">
        <f t="shared" si="6"/>
        <v>1870.07</v>
      </c>
      <c r="J39" s="69">
        <v>617559.4</v>
      </c>
      <c r="K39" s="69">
        <v>17.1734</v>
      </c>
      <c r="L39" s="69">
        <v>0</v>
      </c>
      <c r="M39" s="69">
        <v>0</v>
      </c>
      <c r="N39" s="69">
        <v>0</v>
      </c>
      <c r="O39" s="69">
        <v>3376012.94</v>
      </c>
      <c r="P39" s="68">
        <f t="shared" si="7"/>
        <v>1527404.3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1099413.5</v>
      </c>
      <c r="Y39" s="69">
        <v>427990.8</v>
      </c>
      <c r="Z39" s="69">
        <v>0</v>
      </c>
      <c r="AA39" s="69">
        <v>0</v>
      </c>
      <c r="AB39" s="69">
        <v>0</v>
      </c>
      <c r="AC39" s="68">
        <f t="shared" si="8"/>
        <v>417826.54000000004</v>
      </c>
      <c r="AD39" s="68">
        <f t="shared" si="9"/>
        <v>617559.3999999999</v>
      </c>
      <c r="AE39" s="69">
        <v>228466.07</v>
      </c>
      <c r="AF39" s="69">
        <v>210934.53</v>
      </c>
      <c r="AG39" s="69">
        <v>57040.32</v>
      </c>
      <c r="AH39" s="69">
        <v>152024.07</v>
      </c>
      <c r="AI39" s="69">
        <v>0</v>
      </c>
      <c r="AJ39" s="69">
        <v>0</v>
      </c>
      <c r="AK39" s="69">
        <v>132320.15</v>
      </c>
      <c r="AL39" s="69">
        <v>254600.8</v>
      </c>
      <c r="AM39" s="69">
        <v>0</v>
      </c>
      <c r="AN39" s="69">
        <v>0</v>
      </c>
      <c r="AO39" s="68">
        <f t="shared" si="10"/>
        <v>6798.55</v>
      </c>
      <c r="AP39" s="68">
        <f t="shared" si="10"/>
        <v>14643.039999999999</v>
      </c>
      <c r="AQ39" s="69">
        <v>761.38</v>
      </c>
      <c r="AR39" s="69">
        <v>1979.41</v>
      </c>
      <c r="AS39" s="69">
        <v>6037.17</v>
      </c>
      <c r="AT39" s="69">
        <v>12241.14</v>
      </c>
      <c r="AU39" s="69">
        <v>0</v>
      </c>
      <c r="AV39" s="69">
        <v>0</v>
      </c>
      <c r="AW39" s="69">
        <v>0</v>
      </c>
      <c r="AX39" s="69">
        <v>422.49</v>
      </c>
      <c r="AY39" s="69">
        <v>0</v>
      </c>
      <c r="AZ39" s="69">
        <v>0</v>
      </c>
    </row>
    <row r="40" spans="1:52" ht="12">
      <c r="A40" s="62">
        <v>33</v>
      </c>
      <c r="B40" s="65" t="s">
        <v>200</v>
      </c>
      <c r="C40" s="64" t="s">
        <v>83</v>
      </c>
      <c r="D40" s="69">
        <v>472592.84</v>
      </c>
      <c r="E40" s="69">
        <v>382559.11</v>
      </c>
      <c r="F40" s="68">
        <f t="shared" si="5"/>
        <v>90033.73000000004</v>
      </c>
      <c r="G40" s="69">
        <v>42962.99</v>
      </c>
      <c r="H40" s="69">
        <v>22568.48</v>
      </c>
      <c r="I40" s="68">
        <f t="shared" si="6"/>
        <v>20394.51</v>
      </c>
      <c r="J40" s="69">
        <v>5026374.16</v>
      </c>
      <c r="K40" s="69">
        <v>12.66</v>
      </c>
      <c r="L40" s="69">
        <v>0</v>
      </c>
      <c r="M40" s="69">
        <v>0</v>
      </c>
      <c r="N40" s="69">
        <v>0</v>
      </c>
      <c r="O40" s="69">
        <v>37222329.41</v>
      </c>
      <c r="P40" s="68">
        <f t="shared" si="7"/>
        <v>16638854.690000001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11976515.63</v>
      </c>
      <c r="Y40" s="69">
        <v>4662339.06</v>
      </c>
      <c r="Z40" s="69">
        <v>0</v>
      </c>
      <c r="AA40" s="69">
        <v>0</v>
      </c>
      <c r="AB40" s="69">
        <v>0</v>
      </c>
      <c r="AC40" s="68">
        <f t="shared" si="8"/>
        <v>2652756.78</v>
      </c>
      <c r="AD40" s="68">
        <f t="shared" si="9"/>
        <v>5026374.159999999</v>
      </c>
      <c r="AE40" s="69">
        <v>2097778.98</v>
      </c>
      <c r="AF40" s="69">
        <v>2990983.32</v>
      </c>
      <c r="AG40" s="69">
        <v>293631.03</v>
      </c>
      <c r="AH40" s="69">
        <v>757180.7</v>
      </c>
      <c r="AI40" s="69">
        <v>0</v>
      </c>
      <c r="AJ40" s="69">
        <v>0</v>
      </c>
      <c r="AK40" s="69">
        <v>261346.77</v>
      </c>
      <c r="AL40" s="69">
        <v>1278210.14</v>
      </c>
      <c r="AM40" s="69">
        <v>0</v>
      </c>
      <c r="AN40" s="69">
        <v>0</v>
      </c>
      <c r="AO40" s="68">
        <f t="shared" si="10"/>
        <v>145928.04</v>
      </c>
      <c r="AP40" s="68">
        <f t="shared" si="10"/>
        <v>382559.11</v>
      </c>
      <c r="AQ40" s="69">
        <v>9030.62</v>
      </c>
      <c r="AR40" s="69">
        <v>22568.48</v>
      </c>
      <c r="AS40" s="69">
        <v>136747.42</v>
      </c>
      <c r="AT40" s="69">
        <v>336002.56</v>
      </c>
      <c r="AU40" s="69">
        <v>0</v>
      </c>
      <c r="AV40" s="69">
        <v>0</v>
      </c>
      <c r="AW40" s="69">
        <v>0</v>
      </c>
      <c r="AX40" s="69">
        <v>23548.07</v>
      </c>
      <c r="AY40" s="69">
        <v>150</v>
      </c>
      <c r="AZ40" s="69">
        <v>440</v>
      </c>
    </row>
    <row r="41" spans="1:52" ht="12">
      <c r="A41" s="62">
        <v>34</v>
      </c>
      <c r="B41" s="65" t="s">
        <v>201</v>
      </c>
      <c r="C41" s="64" t="s">
        <v>85</v>
      </c>
      <c r="D41" s="69">
        <v>74267.09</v>
      </c>
      <c r="E41" s="69">
        <v>47696.93</v>
      </c>
      <c r="F41" s="68">
        <f t="shared" si="5"/>
        <v>26570.159999999996</v>
      </c>
      <c r="G41" s="69">
        <v>7006.33</v>
      </c>
      <c r="H41" s="69">
        <v>3667.05</v>
      </c>
      <c r="I41" s="68">
        <f t="shared" si="6"/>
        <v>3339.2799999999997</v>
      </c>
      <c r="J41" s="69">
        <v>1552625.96</v>
      </c>
      <c r="K41" s="69">
        <v>23.63</v>
      </c>
      <c r="L41" s="69">
        <v>0</v>
      </c>
      <c r="M41" s="69">
        <v>0</v>
      </c>
      <c r="N41" s="69">
        <v>0</v>
      </c>
      <c r="O41" s="69">
        <v>6238056.63</v>
      </c>
      <c r="P41" s="68">
        <f t="shared" si="7"/>
        <v>2226779.05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1602817.9</v>
      </c>
      <c r="Y41" s="69">
        <v>623961.15</v>
      </c>
      <c r="Z41" s="69">
        <v>0</v>
      </c>
      <c r="AA41" s="69">
        <v>0</v>
      </c>
      <c r="AB41" s="69">
        <v>0</v>
      </c>
      <c r="AC41" s="68">
        <f t="shared" si="8"/>
        <v>936633.78</v>
      </c>
      <c r="AD41" s="68">
        <f t="shared" si="9"/>
        <v>1552625.96</v>
      </c>
      <c r="AE41" s="69">
        <v>628507.31</v>
      </c>
      <c r="AF41" s="69">
        <v>652268.22</v>
      </c>
      <c r="AG41" s="69">
        <v>65985.53</v>
      </c>
      <c r="AH41" s="69">
        <v>154214.93</v>
      </c>
      <c r="AI41" s="69">
        <v>0</v>
      </c>
      <c r="AJ41" s="69">
        <v>0</v>
      </c>
      <c r="AK41" s="69">
        <v>242140.94</v>
      </c>
      <c r="AL41" s="69">
        <v>746142.81</v>
      </c>
      <c r="AM41" s="69">
        <v>0</v>
      </c>
      <c r="AN41" s="69">
        <v>0</v>
      </c>
      <c r="AO41" s="68">
        <f t="shared" si="10"/>
        <v>34437.49</v>
      </c>
      <c r="AP41" s="68">
        <f t="shared" si="10"/>
        <v>47696.93</v>
      </c>
      <c r="AQ41" s="69">
        <v>1469.56</v>
      </c>
      <c r="AR41" s="69">
        <v>3667.05</v>
      </c>
      <c r="AS41" s="69">
        <v>3892.37</v>
      </c>
      <c r="AT41" s="69">
        <v>11210.42</v>
      </c>
      <c r="AU41" s="69">
        <v>28379.1</v>
      </c>
      <c r="AV41" s="69">
        <v>28379.1</v>
      </c>
      <c r="AW41" s="69">
        <v>624.46</v>
      </c>
      <c r="AX41" s="69">
        <v>3468.36</v>
      </c>
      <c r="AY41" s="69">
        <v>72</v>
      </c>
      <c r="AZ41" s="69">
        <v>972</v>
      </c>
    </row>
    <row r="42" spans="1:52" ht="12">
      <c r="A42" s="62">
        <v>35</v>
      </c>
      <c r="B42" s="65" t="s">
        <v>202</v>
      </c>
      <c r="C42" s="64" t="s">
        <v>81</v>
      </c>
      <c r="D42" s="69">
        <v>35306.14</v>
      </c>
      <c r="E42" s="69">
        <v>21206.14</v>
      </c>
      <c r="F42" s="68">
        <f t="shared" si="5"/>
        <v>14100</v>
      </c>
      <c r="G42" s="69">
        <v>3209.66</v>
      </c>
      <c r="H42" s="69">
        <v>1676.26</v>
      </c>
      <c r="I42" s="68">
        <f t="shared" si="6"/>
        <v>1533.3999999999999</v>
      </c>
      <c r="J42" s="69">
        <v>505795.3</v>
      </c>
      <c r="K42" s="69">
        <v>17.09</v>
      </c>
      <c r="L42" s="69">
        <v>0</v>
      </c>
      <c r="M42" s="69">
        <v>0</v>
      </c>
      <c r="N42" s="69">
        <v>0</v>
      </c>
      <c r="O42" s="69">
        <v>2768478.27</v>
      </c>
      <c r="P42" s="68">
        <f t="shared" si="7"/>
        <v>1278702.97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920400.26</v>
      </c>
      <c r="Y42" s="69">
        <v>358302.71</v>
      </c>
      <c r="Z42" s="69">
        <v>0</v>
      </c>
      <c r="AA42" s="69">
        <v>0</v>
      </c>
      <c r="AB42" s="69">
        <v>0</v>
      </c>
      <c r="AC42" s="68">
        <f t="shared" si="8"/>
        <v>287670.88</v>
      </c>
      <c r="AD42" s="68">
        <f t="shared" si="9"/>
        <v>505795.29999999993</v>
      </c>
      <c r="AE42" s="69">
        <v>143706.98</v>
      </c>
      <c r="AF42" s="69">
        <v>212956.97</v>
      </c>
      <c r="AG42" s="69">
        <v>26599.91</v>
      </c>
      <c r="AH42" s="69">
        <v>73905.25</v>
      </c>
      <c r="AI42" s="69">
        <v>0</v>
      </c>
      <c r="AJ42" s="69">
        <v>0</v>
      </c>
      <c r="AK42" s="69">
        <v>117363.99</v>
      </c>
      <c r="AL42" s="69">
        <v>218933.08</v>
      </c>
      <c r="AM42" s="69">
        <v>0</v>
      </c>
      <c r="AN42" s="69">
        <v>0</v>
      </c>
      <c r="AO42" s="68">
        <f t="shared" si="10"/>
        <v>2987.57</v>
      </c>
      <c r="AP42" s="68">
        <f t="shared" si="10"/>
        <v>21206.140000000003</v>
      </c>
      <c r="AQ42" s="69">
        <v>672.78</v>
      </c>
      <c r="AR42" s="69">
        <v>1676.26</v>
      </c>
      <c r="AS42" s="69">
        <v>1956.2</v>
      </c>
      <c r="AT42" s="69">
        <v>7917.64</v>
      </c>
      <c r="AU42" s="69">
        <v>0</v>
      </c>
      <c r="AV42" s="69">
        <v>10000</v>
      </c>
      <c r="AW42" s="69">
        <v>358.59</v>
      </c>
      <c r="AX42" s="69">
        <v>1612.24</v>
      </c>
      <c r="AY42" s="69">
        <v>0</v>
      </c>
      <c r="AZ42" s="69">
        <v>0</v>
      </c>
    </row>
    <row r="43" spans="1:52" ht="12">
      <c r="A43" s="62">
        <v>36</v>
      </c>
      <c r="B43" s="65" t="s">
        <v>203</v>
      </c>
      <c r="C43" s="64" t="s">
        <v>87</v>
      </c>
      <c r="D43" s="69">
        <v>101072.26</v>
      </c>
      <c r="E43" s="69">
        <v>19332.71</v>
      </c>
      <c r="F43" s="68">
        <f t="shared" si="5"/>
        <v>81739.54999999999</v>
      </c>
      <c r="G43" s="69">
        <v>9188.39</v>
      </c>
      <c r="H43" s="69">
        <v>4885.71</v>
      </c>
      <c r="I43" s="68">
        <f t="shared" si="6"/>
        <v>4302.679999999999</v>
      </c>
      <c r="J43" s="69">
        <v>1600777.16</v>
      </c>
      <c r="K43" s="69">
        <v>18.61</v>
      </c>
      <c r="L43" s="69">
        <v>0</v>
      </c>
      <c r="M43" s="69">
        <v>0</v>
      </c>
      <c r="N43" s="69">
        <v>0</v>
      </c>
      <c r="O43" s="69">
        <v>8150148.81</v>
      </c>
      <c r="P43" s="68">
        <f t="shared" si="7"/>
        <v>3009252.7699999996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2166036.28</v>
      </c>
      <c r="Y43" s="69">
        <v>843216.49</v>
      </c>
      <c r="Z43" s="69">
        <v>0</v>
      </c>
      <c r="AA43" s="69">
        <v>0</v>
      </c>
      <c r="AB43" s="69">
        <v>0</v>
      </c>
      <c r="AC43" s="68">
        <f t="shared" si="8"/>
        <v>969868.94</v>
      </c>
      <c r="AD43" s="68">
        <f t="shared" si="9"/>
        <v>1600777.16</v>
      </c>
      <c r="AE43" s="69">
        <v>235555.81</v>
      </c>
      <c r="AF43" s="69">
        <v>394035.91</v>
      </c>
      <c r="AG43" s="69">
        <v>92469.05</v>
      </c>
      <c r="AH43" s="69">
        <v>188316.15</v>
      </c>
      <c r="AI43" s="69">
        <v>84.94</v>
      </c>
      <c r="AJ43" s="69">
        <v>84.94</v>
      </c>
      <c r="AK43" s="69">
        <v>641759.14</v>
      </c>
      <c r="AL43" s="69">
        <v>1018340.16</v>
      </c>
      <c r="AM43" s="69">
        <v>0</v>
      </c>
      <c r="AN43" s="69">
        <v>0</v>
      </c>
      <c r="AO43" s="68">
        <f t="shared" si="10"/>
        <v>7896.62</v>
      </c>
      <c r="AP43" s="68">
        <f t="shared" si="10"/>
        <v>19332.71</v>
      </c>
      <c r="AQ43" s="69">
        <v>1950</v>
      </c>
      <c r="AR43" s="69">
        <v>4885.71</v>
      </c>
      <c r="AS43" s="69">
        <v>5364.25</v>
      </c>
      <c r="AT43" s="69">
        <v>12728.55</v>
      </c>
      <c r="AU43" s="69">
        <v>0</v>
      </c>
      <c r="AV43" s="69">
        <v>0</v>
      </c>
      <c r="AW43" s="69">
        <v>0</v>
      </c>
      <c r="AX43" s="69">
        <v>0</v>
      </c>
      <c r="AY43" s="69">
        <v>582.37</v>
      </c>
      <c r="AZ43" s="69">
        <v>1718.45</v>
      </c>
    </row>
    <row r="44" spans="1:52" ht="12">
      <c r="A44" s="62">
        <v>37</v>
      </c>
      <c r="B44" s="65" t="s">
        <v>204</v>
      </c>
      <c r="C44" s="64" t="s">
        <v>88</v>
      </c>
      <c r="D44" s="69">
        <v>457016.29</v>
      </c>
      <c r="E44" s="69">
        <v>97586.52</v>
      </c>
      <c r="F44" s="68">
        <f t="shared" si="5"/>
        <v>359429.76999999996</v>
      </c>
      <c r="G44" s="69">
        <v>41546.94</v>
      </c>
      <c r="H44" s="69">
        <v>22091.27</v>
      </c>
      <c r="I44" s="68">
        <f t="shared" si="6"/>
        <v>19455.670000000002</v>
      </c>
      <c r="J44" s="69">
        <v>3822234.55</v>
      </c>
      <c r="K44" s="69">
        <v>9.754</v>
      </c>
      <c r="L44" s="69">
        <v>0</v>
      </c>
      <c r="M44" s="69">
        <v>0</v>
      </c>
      <c r="N44" s="69">
        <v>0</v>
      </c>
      <c r="O44" s="69">
        <v>37096151.3</v>
      </c>
      <c r="P44" s="68">
        <f t="shared" si="7"/>
        <v>14358172.5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10334898.68</v>
      </c>
      <c r="Y44" s="69">
        <v>4023273.82</v>
      </c>
      <c r="Z44" s="69">
        <v>0</v>
      </c>
      <c r="AA44" s="69">
        <v>0</v>
      </c>
      <c r="AB44" s="69">
        <v>0</v>
      </c>
      <c r="AC44" s="68">
        <f t="shared" si="8"/>
        <v>2523085.38</v>
      </c>
      <c r="AD44" s="68">
        <f t="shared" si="9"/>
        <v>3822234.55</v>
      </c>
      <c r="AE44" s="69">
        <v>407138.3</v>
      </c>
      <c r="AF44" s="69">
        <v>499029</v>
      </c>
      <c r="AG44" s="69">
        <v>427737.47</v>
      </c>
      <c r="AH44" s="69">
        <v>874151.6</v>
      </c>
      <c r="AI44" s="69">
        <v>211.83</v>
      </c>
      <c r="AJ44" s="69">
        <v>231.57</v>
      </c>
      <c r="AK44" s="69">
        <v>1687997.78</v>
      </c>
      <c r="AL44" s="69">
        <v>2448822.38</v>
      </c>
      <c r="AM44" s="69">
        <v>0</v>
      </c>
      <c r="AN44" s="69">
        <v>0</v>
      </c>
      <c r="AO44" s="68">
        <f t="shared" si="10"/>
        <v>23102.09</v>
      </c>
      <c r="AP44" s="68">
        <f t="shared" si="10"/>
        <v>97586.52</v>
      </c>
      <c r="AQ44" s="69">
        <v>8446.94</v>
      </c>
      <c r="AR44" s="69">
        <v>22091.27</v>
      </c>
      <c r="AS44" s="69">
        <v>7460.2</v>
      </c>
      <c r="AT44" s="69">
        <v>24806.51</v>
      </c>
      <c r="AU44" s="69">
        <v>0</v>
      </c>
      <c r="AV44" s="69">
        <v>23600</v>
      </c>
      <c r="AW44" s="69">
        <v>5434.64</v>
      </c>
      <c r="AX44" s="69">
        <v>22758.77</v>
      </c>
      <c r="AY44" s="69">
        <v>1760.31</v>
      </c>
      <c r="AZ44" s="69">
        <v>4329.97</v>
      </c>
    </row>
    <row r="45" spans="1:52" ht="12">
      <c r="A45" s="62">
        <v>38</v>
      </c>
      <c r="B45" s="65" t="s">
        <v>205</v>
      </c>
      <c r="C45" s="64" t="s">
        <v>89</v>
      </c>
      <c r="D45" s="69">
        <v>2182748.73</v>
      </c>
      <c r="E45" s="69">
        <v>400974.46</v>
      </c>
      <c r="F45" s="68">
        <f t="shared" si="5"/>
        <v>1781774.27</v>
      </c>
      <c r="G45" s="69">
        <v>198431.71</v>
      </c>
      <c r="H45" s="69">
        <v>103426.52</v>
      </c>
      <c r="I45" s="68">
        <f t="shared" si="6"/>
        <v>95005.18999999999</v>
      </c>
      <c r="J45" s="69">
        <v>40515796.78</v>
      </c>
      <c r="K45" s="69">
        <v>21.9486</v>
      </c>
      <c r="L45" s="69">
        <v>0</v>
      </c>
      <c r="M45" s="69">
        <v>0</v>
      </c>
      <c r="N45" s="69">
        <v>0</v>
      </c>
      <c r="O45" s="69">
        <v>174016031.53</v>
      </c>
      <c r="P45" s="68">
        <f t="shared" si="7"/>
        <v>70766966.33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50937501.05</v>
      </c>
      <c r="Y45" s="69">
        <v>19829465.28</v>
      </c>
      <c r="Z45" s="69">
        <v>0</v>
      </c>
      <c r="AA45" s="69">
        <v>0</v>
      </c>
      <c r="AB45" s="69">
        <v>0</v>
      </c>
      <c r="AC45" s="68">
        <f t="shared" si="8"/>
        <v>24469584.77</v>
      </c>
      <c r="AD45" s="68">
        <f t="shared" si="9"/>
        <v>40515796.78</v>
      </c>
      <c r="AE45" s="69">
        <v>3509403.1</v>
      </c>
      <c r="AF45" s="69">
        <v>5332377.81</v>
      </c>
      <c r="AG45" s="69">
        <v>1810903.51</v>
      </c>
      <c r="AH45" s="69">
        <v>4390566.94</v>
      </c>
      <c r="AI45" s="69">
        <v>147068.5</v>
      </c>
      <c r="AJ45" s="69">
        <v>583452.08</v>
      </c>
      <c r="AK45" s="69">
        <v>19002209.66</v>
      </c>
      <c r="AL45" s="69">
        <v>30209399.95</v>
      </c>
      <c r="AM45" s="69">
        <v>0</v>
      </c>
      <c r="AN45" s="69">
        <v>0</v>
      </c>
      <c r="AO45" s="68">
        <f t="shared" si="10"/>
        <v>155214.03</v>
      </c>
      <c r="AP45" s="68">
        <f t="shared" si="10"/>
        <v>400974.45999999996</v>
      </c>
      <c r="AQ45" s="69">
        <v>41588.62</v>
      </c>
      <c r="AR45" s="69">
        <v>103426.52</v>
      </c>
      <c r="AS45" s="69">
        <v>93759.11</v>
      </c>
      <c r="AT45" s="69">
        <v>192968.52</v>
      </c>
      <c r="AU45" s="69">
        <v>0</v>
      </c>
      <c r="AV45" s="69">
        <v>0</v>
      </c>
      <c r="AW45" s="69">
        <v>19845.3</v>
      </c>
      <c r="AX45" s="69">
        <v>104516.42</v>
      </c>
      <c r="AY45" s="69">
        <v>21</v>
      </c>
      <c r="AZ45" s="69">
        <v>63</v>
      </c>
    </row>
    <row r="46" spans="1:52" ht="12">
      <c r="A46" s="62">
        <v>39</v>
      </c>
      <c r="B46" s="65" t="s">
        <v>206</v>
      </c>
      <c r="C46" s="64" t="s">
        <v>90</v>
      </c>
      <c r="D46" s="69">
        <v>236462.63</v>
      </c>
      <c r="E46" s="69">
        <v>124327.22</v>
      </c>
      <c r="F46" s="68">
        <f t="shared" si="5"/>
        <v>112135.41</v>
      </c>
      <c r="G46" s="69">
        <v>21496.6</v>
      </c>
      <c r="H46" s="69">
        <v>11230.38</v>
      </c>
      <c r="I46" s="68">
        <f t="shared" si="6"/>
        <v>10266.22</v>
      </c>
      <c r="J46" s="69">
        <v>4213678.74</v>
      </c>
      <c r="K46" s="69">
        <v>20.9965</v>
      </c>
      <c r="L46" s="69">
        <v>0</v>
      </c>
      <c r="M46" s="69">
        <v>0</v>
      </c>
      <c r="N46" s="69">
        <v>0</v>
      </c>
      <c r="O46" s="69">
        <v>18976710.49</v>
      </c>
      <c r="P46" s="68">
        <f t="shared" si="7"/>
        <v>7303712.83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5257154.56</v>
      </c>
      <c r="Y46" s="69">
        <v>2046558.27</v>
      </c>
      <c r="Z46" s="69">
        <v>0</v>
      </c>
      <c r="AA46" s="69">
        <v>0</v>
      </c>
      <c r="AB46" s="69">
        <v>0</v>
      </c>
      <c r="AC46" s="68">
        <f t="shared" si="8"/>
        <v>2251561.16</v>
      </c>
      <c r="AD46" s="68">
        <f t="shared" si="9"/>
        <v>4213678.74</v>
      </c>
      <c r="AE46" s="69">
        <v>1173070.78</v>
      </c>
      <c r="AF46" s="69">
        <v>1941203.31</v>
      </c>
      <c r="AG46" s="69">
        <v>206308.7</v>
      </c>
      <c r="AH46" s="69">
        <v>575075.82</v>
      </c>
      <c r="AI46" s="69">
        <v>0</v>
      </c>
      <c r="AJ46" s="69">
        <v>54583.4</v>
      </c>
      <c r="AK46" s="69">
        <v>872181.68</v>
      </c>
      <c r="AL46" s="69">
        <v>1642816.21</v>
      </c>
      <c r="AM46" s="69">
        <v>0</v>
      </c>
      <c r="AN46" s="69">
        <v>0</v>
      </c>
      <c r="AO46" s="68">
        <f t="shared" si="10"/>
        <v>38095.5</v>
      </c>
      <c r="AP46" s="68">
        <f t="shared" si="10"/>
        <v>124327.22</v>
      </c>
      <c r="AQ46" s="69">
        <v>4518.87</v>
      </c>
      <c r="AR46" s="69">
        <v>11230.38</v>
      </c>
      <c r="AS46" s="69">
        <v>33496.63</v>
      </c>
      <c r="AT46" s="69">
        <v>75081.73</v>
      </c>
      <c r="AU46" s="69">
        <v>0</v>
      </c>
      <c r="AV46" s="69">
        <v>28602.4</v>
      </c>
      <c r="AW46" s="69">
        <v>0</v>
      </c>
      <c r="AX46" s="69">
        <v>8532.71</v>
      </c>
      <c r="AY46" s="69">
        <v>80</v>
      </c>
      <c r="AZ46" s="69">
        <v>880</v>
      </c>
    </row>
    <row r="47" spans="1:52" ht="12">
      <c r="A47" s="62">
        <v>40</v>
      </c>
      <c r="B47" s="65" t="s">
        <v>207</v>
      </c>
      <c r="C47" s="64" t="s">
        <v>91</v>
      </c>
      <c r="D47" s="69">
        <v>230914.98</v>
      </c>
      <c r="E47" s="69">
        <v>60201.5</v>
      </c>
      <c r="F47" s="68">
        <f t="shared" si="5"/>
        <v>170713.48</v>
      </c>
      <c r="G47" s="69">
        <v>20992.27</v>
      </c>
      <c r="H47" s="69">
        <v>11110.2</v>
      </c>
      <c r="I47" s="68">
        <f t="shared" si="6"/>
        <v>9882.07</v>
      </c>
      <c r="J47" s="69">
        <v>2209560.38</v>
      </c>
      <c r="K47" s="69">
        <v>11.15</v>
      </c>
      <c r="L47" s="69">
        <v>0</v>
      </c>
      <c r="M47" s="69">
        <v>0</v>
      </c>
      <c r="N47" s="69">
        <v>0</v>
      </c>
      <c r="O47" s="69">
        <v>18745630.24</v>
      </c>
      <c r="P47" s="68">
        <f t="shared" si="7"/>
        <v>7247635.68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5216790.68</v>
      </c>
      <c r="Y47" s="69">
        <v>2030845</v>
      </c>
      <c r="Z47" s="69">
        <v>0</v>
      </c>
      <c r="AA47" s="69">
        <v>0</v>
      </c>
      <c r="AB47" s="69">
        <v>0</v>
      </c>
      <c r="AC47" s="68">
        <f t="shared" si="8"/>
        <v>1114521.56</v>
      </c>
      <c r="AD47" s="68">
        <f t="shared" si="9"/>
        <v>2209560.38</v>
      </c>
      <c r="AE47" s="69">
        <v>59590</v>
      </c>
      <c r="AF47" s="69">
        <v>43505.8</v>
      </c>
      <c r="AG47" s="69">
        <v>238352.78</v>
      </c>
      <c r="AH47" s="69">
        <v>614945.58</v>
      </c>
      <c r="AI47" s="69">
        <v>664.48</v>
      </c>
      <c r="AJ47" s="69">
        <v>807.48</v>
      </c>
      <c r="AK47" s="69">
        <v>815914.3</v>
      </c>
      <c r="AL47" s="69">
        <v>1550301.52</v>
      </c>
      <c r="AM47" s="69">
        <v>0</v>
      </c>
      <c r="AN47" s="69">
        <v>0</v>
      </c>
      <c r="AO47" s="68">
        <f t="shared" si="10"/>
        <v>11862.699999999999</v>
      </c>
      <c r="AP47" s="68">
        <f t="shared" si="10"/>
        <v>60201.5</v>
      </c>
      <c r="AQ47" s="69">
        <v>4269.15</v>
      </c>
      <c r="AR47" s="69">
        <v>11110.2</v>
      </c>
      <c r="AS47" s="69">
        <v>5464.82</v>
      </c>
      <c r="AT47" s="69">
        <v>15535.98</v>
      </c>
      <c r="AU47" s="69">
        <v>0</v>
      </c>
      <c r="AV47" s="69">
        <v>22499.65</v>
      </c>
      <c r="AW47" s="69">
        <v>2086.73</v>
      </c>
      <c r="AX47" s="69">
        <v>10935.67</v>
      </c>
      <c r="AY47" s="69">
        <v>42</v>
      </c>
      <c r="AZ47" s="69">
        <v>120</v>
      </c>
    </row>
    <row r="48" spans="1:52" ht="12">
      <c r="A48" s="62">
        <v>41</v>
      </c>
      <c r="B48" s="65" t="s">
        <v>208</v>
      </c>
      <c r="C48" s="64" t="s">
        <v>92</v>
      </c>
      <c r="D48" s="69">
        <v>230282.4</v>
      </c>
      <c r="E48" s="69">
        <v>85647.98</v>
      </c>
      <c r="F48" s="68">
        <f t="shared" si="5"/>
        <v>144634.41999999998</v>
      </c>
      <c r="G48" s="69">
        <v>20934.76</v>
      </c>
      <c r="H48" s="69">
        <v>11286.46</v>
      </c>
      <c r="I48" s="68">
        <f t="shared" si="6"/>
        <v>9648.3</v>
      </c>
      <c r="J48" s="69">
        <v>2809713.33</v>
      </c>
      <c r="K48" s="69">
        <v>14.29</v>
      </c>
      <c r="L48" s="69">
        <v>0</v>
      </c>
      <c r="M48" s="69">
        <v>0</v>
      </c>
      <c r="N48" s="69">
        <v>0</v>
      </c>
      <c r="O48" s="69">
        <v>18692561.22</v>
      </c>
      <c r="P48" s="68">
        <f t="shared" si="7"/>
        <v>6498853.52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4677823.22</v>
      </c>
      <c r="Y48" s="69">
        <v>1821030.3</v>
      </c>
      <c r="Z48" s="69">
        <v>0</v>
      </c>
      <c r="AA48" s="69">
        <v>0</v>
      </c>
      <c r="AB48" s="69">
        <v>0</v>
      </c>
      <c r="AC48" s="68">
        <f t="shared" si="8"/>
        <v>1898736.4</v>
      </c>
      <c r="AD48" s="68">
        <f t="shared" si="9"/>
        <v>2809713.33</v>
      </c>
      <c r="AE48" s="69">
        <v>615234.68</v>
      </c>
      <c r="AF48" s="69">
        <v>620434.57</v>
      </c>
      <c r="AG48" s="69">
        <v>196422.21</v>
      </c>
      <c r="AH48" s="69">
        <v>609241.95</v>
      </c>
      <c r="AI48" s="69">
        <v>0</v>
      </c>
      <c r="AJ48" s="69">
        <v>0</v>
      </c>
      <c r="AK48" s="69">
        <v>1087079.51</v>
      </c>
      <c r="AL48" s="69">
        <v>1580036.81</v>
      </c>
      <c r="AM48" s="69">
        <v>0</v>
      </c>
      <c r="AN48" s="69">
        <v>0</v>
      </c>
      <c r="AO48" s="68">
        <f t="shared" si="10"/>
        <v>15996.109999999999</v>
      </c>
      <c r="AP48" s="68">
        <f t="shared" si="10"/>
        <v>85647.98</v>
      </c>
      <c r="AQ48" s="69">
        <v>4462.38</v>
      </c>
      <c r="AR48" s="69">
        <v>11286.46</v>
      </c>
      <c r="AS48" s="69">
        <v>9631.24</v>
      </c>
      <c r="AT48" s="69">
        <v>34915.52</v>
      </c>
      <c r="AU48" s="69">
        <v>0</v>
      </c>
      <c r="AV48" s="73">
        <v>29000</v>
      </c>
      <c r="AW48" s="69">
        <v>1822.49</v>
      </c>
      <c r="AX48" s="69">
        <v>10246</v>
      </c>
      <c r="AY48" s="69">
        <v>80</v>
      </c>
      <c r="AZ48" s="69">
        <v>200</v>
      </c>
    </row>
    <row r="49" spans="1:52" ht="12">
      <c r="A49" s="62">
        <v>42</v>
      </c>
      <c r="B49" s="65" t="s">
        <v>209</v>
      </c>
      <c r="C49" s="64" t="s">
        <v>93</v>
      </c>
      <c r="D49" s="69">
        <v>107815.23</v>
      </c>
      <c r="E49" s="69">
        <v>39606.82</v>
      </c>
      <c r="F49" s="68">
        <f t="shared" si="5"/>
        <v>68208.41</v>
      </c>
      <c r="G49" s="69">
        <v>9801.38</v>
      </c>
      <c r="H49" s="69">
        <v>5077.75</v>
      </c>
      <c r="I49" s="68">
        <f t="shared" si="6"/>
        <v>4723.629999999999</v>
      </c>
      <c r="J49" s="69">
        <v>2050216.5</v>
      </c>
      <c r="K49" s="69">
        <v>22.58</v>
      </c>
      <c r="L49" s="69">
        <v>0</v>
      </c>
      <c r="M49" s="69">
        <v>0</v>
      </c>
      <c r="N49" s="69">
        <v>0</v>
      </c>
      <c r="O49" s="69">
        <v>8528944.91</v>
      </c>
      <c r="P49" s="68">
        <f t="shared" si="7"/>
        <v>3688072.08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2654645.03</v>
      </c>
      <c r="Y49" s="69">
        <v>1033427.05</v>
      </c>
      <c r="Z49" s="69">
        <v>0</v>
      </c>
      <c r="AA49" s="69">
        <v>0</v>
      </c>
      <c r="AB49" s="69">
        <v>0</v>
      </c>
      <c r="AC49" s="68">
        <f t="shared" si="8"/>
        <v>1288224.71</v>
      </c>
      <c r="AD49" s="68">
        <f t="shared" si="9"/>
        <v>2050216.5</v>
      </c>
      <c r="AE49" s="69">
        <v>5050.21</v>
      </c>
      <c r="AF49" s="69">
        <v>15796.54</v>
      </c>
      <c r="AG49" s="69">
        <v>134572.89</v>
      </c>
      <c r="AH49" s="69">
        <v>281390.31</v>
      </c>
      <c r="AI49" s="69">
        <v>160.86</v>
      </c>
      <c r="AJ49" s="69">
        <v>325.36</v>
      </c>
      <c r="AK49" s="69">
        <v>1148440.75</v>
      </c>
      <c r="AL49" s="69">
        <v>1752704.29</v>
      </c>
      <c r="AM49" s="69">
        <v>0</v>
      </c>
      <c r="AN49" s="69">
        <v>0</v>
      </c>
      <c r="AO49" s="68">
        <f t="shared" si="10"/>
        <v>5746.87</v>
      </c>
      <c r="AP49" s="68">
        <f t="shared" si="10"/>
        <v>39606.82</v>
      </c>
      <c r="AQ49" s="69">
        <v>2045.44</v>
      </c>
      <c r="AR49" s="69">
        <v>5077.75</v>
      </c>
      <c r="AS49" s="69">
        <v>3683.43</v>
      </c>
      <c r="AT49" s="69">
        <v>6371.78</v>
      </c>
      <c r="AU49" s="69">
        <v>0</v>
      </c>
      <c r="AV49" s="69">
        <v>24000</v>
      </c>
      <c r="AW49" s="69">
        <v>0</v>
      </c>
      <c r="AX49" s="69">
        <v>4097.29</v>
      </c>
      <c r="AY49" s="69">
        <v>18</v>
      </c>
      <c r="AZ49" s="69">
        <v>60</v>
      </c>
    </row>
    <row r="50" spans="1:52" ht="12">
      <c r="A50" s="62">
        <v>43</v>
      </c>
      <c r="B50" s="65" t="s">
        <v>210</v>
      </c>
      <c r="C50" s="64" t="s">
        <v>70</v>
      </c>
      <c r="D50" s="69">
        <v>115295.62</v>
      </c>
      <c r="E50" s="69">
        <v>33944.63</v>
      </c>
      <c r="F50" s="68">
        <f t="shared" si="5"/>
        <v>81350.98999999999</v>
      </c>
      <c r="G50" s="69">
        <v>11529.56</v>
      </c>
      <c r="H50" s="69">
        <v>6179.79</v>
      </c>
      <c r="I50" s="68">
        <f t="shared" si="6"/>
        <v>5349.7699999999995</v>
      </c>
      <c r="J50" s="69">
        <v>1102980.84</v>
      </c>
      <c r="K50" s="69">
        <v>10.2679</v>
      </c>
      <c r="L50" s="69">
        <v>0</v>
      </c>
      <c r="M50" s="69">
        <v>0</v>
      </c>
      <c r="N50" s="69">
        <v>0</v>
      </c>
      <c r="O50" s="69">
        <v>10140016.97</v>
      </c>
      <c r="P50" s="68">
        <f t="shared" si="7"/>
        <v>4027489.48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2898954.98</v>
      </c>
      <c r="Y50" s="69">
        <v>1128534.5</v>
      </c>
      <c r="Z50" s="69">
        <v>0</v>
      </c>
      <c r="AA50" s="69">
        <v>0</v>
      </c>
      <c r="AB50" s="69">
        <v>0</v>
      </c>
      <c r="AC50" s="68">
        <f t="shared" si="8"/>
        <v>653741.04</v>
      </c>
      <c r="AD50" s="68">
        <f t="shared" si="9"/>
        <v>1102980.8399999999</v>
      </c>
      <c r="AE50" s="69">
        <v>126961.83</v>
      </c>
      <c r="AF50" s="69">
        <v>170760.5</v>
      </c>
      <c r="AG50" s="69">
        <v>120498.95</v>
      </c>
      <c r="AH50" s="69">
        <v>268853.62</v>
      </c>
      <c r="AI50" s="69">
        <v>46210.52</v>
      </c>
      <c r="AJ50" s="69">
        <v>51015.14</v>
      </c>
      <c r="AK50" s="69">
        <v>360069.74</v>
      </c>
      <c r="AL50" s="69">
        <v>612351.58</v>
      </c>
      <c r="AM50" s="69">
        <v>0</v>
      </c>
      <c r="AN50" s="69">
        <v>0</v>
      </c>
      <c r="AO50" s="68">
        <f t="shared" si="10"/>
        <v>12377.5</v>
      </c>
      <c r="AP50" s="68">
        <f t="shared" si="10"/>
        <v>33944.63</v>
      </c>
      <c r="AQ50" s="69">
        <v>2454.2</v>
      </c>
      <c r="AR50" s="69">
        <v>6179.79</v>
      </c>
      <c r="AS50" s="69">
        <v>8678.07</v>
      </c>
      <c r="AT50" s="69">
        <v>20914.03</v>
      </c>
      <c r="AU50" s="69">
        <v>0</v>
      </c>
      <c r="AV50" s="69">
        <v>0</v>
      </c>
      <c r="AW50" s="69">
        <v>1245.23</v>
      </c>
      <c r="AX50" s="69">
        <v>6850.81</v>
      </c>
      <c r="AY50" s="69">
        <v>0</v>
      </c>
      <c r="AZ50" s="69">
        <v>0</v>
      </c>
    </row>
    <row r="51" spans="1:52" ht="12">
      <c r="A51" s="62">
        <v>44</v>
      </c>
      <c r="B51" s="65" t="s">
        <v>211</v>
      </c>
      <c r="C51" s="64" t="s">
        <v>94</v>
      </c>
      <c r="D51" s="69">
        <v>65939.16</v>
      </c>
      <c r="E51" s="69">
        <v>15725.84</v>
      </c>
      <c r="F51" s="68">
        <f t="shared" si="5"/>
        <v>50213.32000000001</v>
      </c>
      <c r="G51" s="69">
        <v>5994.48</v>
      </c>
      <c r="H51" s="69">
        <v>3127.33</v>
      </c>
      <c r="I51" s="68">
        <f t="shared" si="6"/>
        <v>2867.1499999999996</v>
      </c>
      <c r="J51" s="69">
        <v>633619.05</v>
      </c>
      <c r="K51" s="69">
        <v>11.5</v>
      </c>
      <c r="L51" s="69">
        <v>0</v>
      </c>
      <c r="M51" s="69">
        <v>0</v>
      </c>
      <c r="N51" s="69">
        <v>0</v>
      </c>
      <c r="O51" s="69">
        <v>5142395.39</v>
      </c>
      <c r="P51" s="68">
        <f t="shared" si="7"/>
        <v>2469671.49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1777649.95</v>
      </c>
      <c r="Y51" s="69">
        <v>692021.54</v>
      </c>
      <c r="Z51" s="69">
        <v>0</v>
      </c>
      <c r="AA51" s="69">
        <v>0</v>
      </c>
      <c r="AB51" s="69">
        <v>0</v>
      </c>
      <c r="AC51" s="68">
        <f t="shared" si="8"/>
        <v>324924.36</v>
      </c>
      <c r="AD51" s="68">
        <f t="shared" si="9"/>
        <v>633619.05</v>
      </c>
      <c r="AE51" s="69">
        <v>115143.5</v>
      </c>
      <c r="AF51" s="69">
        <v>186143.66</v>
      </c>
      <c r="AG51" s="69">
        <v>43750.29</v>
      </c>
      <c r="AH51" s="69">
        <v>106453.68</v>
      </c>
      <c r="AI51" s="69">
        <v>0</v>
      </c>
      <c r="AJ51" s="69">
        <v>0</v>
      </c>
      <c r="AK51" s="69">
        <v>166030.57</v>
      </c>
      <c r="AL51" s="69">
        <v>341021.71</v>
      </c>
      <c r="AM51" s="69">
        <v>0</v>
      </c>
      <c r="AN51" s="69">
        <v>0</v>
      </c>
      <c r="AO51" s="68">
        <f t="shared" si="10"/>
        <v>3940.01</v>
      </c>
      <c r="AP51" s="68">
        <f t="shared" si="10"/>
        <v>15725.84</v>
      </c>
      <c r="AQ51" s="69">
        <v>1255.39</v>
      </c>
      <c r="AR51" s="69">
        <v>3127.33</v>
      </c>
      <c r="AS51" s="69">
        <v>2630.62</v>
      </c>
      <c r="AT51" s="69">
        <v>10088.24</v>
      </c>
      <c r="AU51" s="69">
        <v>0</v>
      </c>
      <c r="AV51" s="69">
        <v>0</v>
      </c>
      <c r="AW51" s="69">
        <v>0</v>
      </c>
      <c r="AX51" s="69">
        <v>2396.27</v>
      </c>
      <c r="AY51" s="69">
        <v>54</v>
      </c>
      <c r="AZ51" s="69">
        <v>114</v>
      </c>
    </row>
    <row r="52" spans="1:52" ht="12">
      <c r="A52" s="62">
        <v>45</v>
      </c>
      <c r="B52" s="65" t="s">
        <v>212</v>
      </c>
      <c r="C52" s="64" t="s">
        <v>80</v>
      </c>
      <c r="D52" s="69">
        <v>477149.39</v>
      </c>
      <c r="E52" s="69">
        <v>93345.37</v>
      </c>
      <c r="F52" s="68">
        <f t="shared" si="5"/>
        <v>383804.02</v>
      </c>
      <c r="G52" s="69">
        <v>43377.21</v>
      </c>
      <c r="H52" s="69">
        <v>22836.3</v>
      </c>
      <c r="I52" s="68">
        <f t="shared" si="6"/>
        <v>20540.91</v>
      </c>
      <c r="J52" s="69">
        <v>7752002.2</v>
      </c>
      <c r="K52" s="69">
        <v>19.17</v>
      </c>
      <c r="L52" s="69">
        <v>0</v>
      </c>
      <c r="M52" s="69">
        <v>0</v>
      </c>
      <c r="N52" s="69">
        <v>0</v>
      </c>
      <c r="O52" s="69">
        <v>38188722.29</v>
      </c>
      <c r="P52" s="68">
        <f t="shared" si="7"/>
        <v>15038458.14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10824562.89</v>
      </c>
      <c r="Y52" s="69">
        <v>4213895.25</v>
      </c>
      <c r="Z52" s="69">
        <v>0</v>
      </c>
      <c r="AA52" s="69">
        <v>0</v>
      </c>
      <c r="AB52" s="69">
        <v>0</v>
      </c>
      <c r="AC52" s="68">
        <f t="shared" si="8"/>
        <v>5002939.01</v>
      </c>
      <c r="AD52" s="68">
        <f t="shared" si="9"/>
        <v>7752002.2</v>
      </c>
      <c r="AE52" s="69">
        <v>922348.75</v>
      </c>
      <c r="AF52" s="69">
        <v>1103734.56</v>
      </c>
      <c r="AG52" s="69">
        <v>512962.26</v>
      </c>
      <c r="AH52" s="69">
        <v>1443473.47</v>
      </c>
      <c r="AI52" s="69">
        <v>0</v>
      </c>
      <c r="AJ52" s="69">
        <v>0</v>
      </c>
      <c r="AK52" s="69">
        <v>3567628</v>
      </c>
      <c r="AL52" s="69">
        <v>5204794.17</v>
      </c>
      <c r="AM52" s="69">
        <v>0</v>
      </c>
      <c r="AN52" s="69">
        <v>0</v>
      </c>
      <c r="AO52" s="68">
        <f t="shared" si="10"/>
        <v>38859.340000000004</v>
      </c>
      <c r="AP52" s="68">
        <f t="shared" si="10"/>
        <v>93345.37</v>
      </c>
      <c r="AQ52" s="69">
        <v>9132.38</v>
      </c>
      <c r="AR52" s="69">
        <v>22836.3</v>
      </c>
      <c r="AS52" s="69">
        <v>12168.16</v>
      </c>
      <c r="AT52" s="69">
        <v>35407.82</v>
      </c>
      <c r="AU52" s="69">
        <v>15000</v>
      </c>
      <c r="AV52" s="69">
        <v>15000</v>
      </c>
      <c r="AW52" s="69">
        <v>2528.8</v>
      </c>
      <c r="AX52" s="69">
        <v>20015.25</v>
      </c>
      <c r="AY52" s="69">
        <v>30</v>
      </c>
      <c r="AZ52" s="69">
        <v>86</v>
      </c>
    </row>
    <row r="53" spans="1:52" ht="12">
      <c r="A53" s="62">
        <v>46</v>
      </c>
      <c r="B53" s="65" t="s">
        <v>213</v>
      </c>
      <c r="C53" s="64" t="s">
        <v>95</v>
      </c>
      <c r="D53" s="69">
        <v>1800.36</v>
      </c>
      <c r="E53" s="69">
        <v>618.5</v>
      </c>
      <c r="F53" s="68">
        <f t="shared" si="5"/>
        <v>1181.86</v>
      </c>
      <c r="G53" s="69">
        <v>163.66</v>
      </c>
      <c r="H53" s="69">
        <v>87.97</v>
      </c>
      <c r="I53" s="68">
        <f t="shared" si="6"/>
        <v>75.69</v>
      </c>
      <c r="J53" s="69">
        <v>13863.96</v>
      </c>
      <c r="K53" s="69">
        <v>9.09</v>
      </c>
      <c r="L53" s="69">
        <v>0</v>
      </c>
      <c r="M53" s="69">
        <v>0</v>
      </c>
      <c r="N53" s="69">
        <v>0</v>
      </c>
      <c r="O53" s="69">
        <v>144102</v>
      </c>
      <c r="P53" s="68">
        <f t="shared" si="7"/>
        <v>56717.31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40824.67</v>
      </c>
      <c r="Y53" s="69">
        <v>15892.64</v>
      </c>
      <c r="Z53" s="69">
        <v>0</v>
      </c>
      <c r="AA53" s="69">
        <v>0</v>
      </c>
      <c r="AB53" s="69">
        <v>0</v>
      </c>
      <c r="AC53" s="68">
        <f t="shared" si="8"/>
        <v>9305.57</v>
      </c>
      <c r="AD53" s="68">
        <f t="shared" si="9"/>
        <v>13863.96</v>
      </c>
      <c r="AE53" s="69">
        <v>0</v>
      </c>
      <c r="AF53" s="69">
        <v>0</v>
      </c>
      <c r="AG53" s="69">
        <v>2129.47</v>
      </c>
      <c r="AH53" s="69">
        <v>4677.4</v>
      </c>
      <c r="AI53" s="69">
        <v>0</v>
      </c>
      <c r="AJ53" s="69">
        <v>0</v>
      </c>
      <c r="AK53" s="69">
        <v>7176.1</v>
      </c>
      <c r="AL53" s="69">
        <v>9186.56</v>
      </c>
      <c r="AM53" s="69">
        <v>0</v>
      </c>
      <c r="AN53" s="69">
        <v>0</v>
      </c>
      <c r="AO53" s="68">
        <f t="shared" si="10"/>
        <v>339.65</v>
      </c>
      <c r="AP53" s="68">
        <f t="shared" si="10"/>
        <v>618.5</v>
      </c>
      <c r="AQ53" s="69">
        <v>34.84</v>
      </c>
      <c r="AR53" s="69">
        <v>87.97</v>
      </c>
      <c r="AS53" s="69">
        <v>167.27</v>
      </c>
      <c r="AT53" s="69">
        <v>184.85</v>
      </c>
      <c r="AU53" s="69">
        <v>0</v>
      </c>
      <c r="AV53" s="69">
        <v>0</v>
      </c>
      <c r="AW53" s="69">
        <v>17.54</v>
      </c>
      <c r="AX53" s="69">
        <v>85.68</v>
      </c>
      <c r="AY53" s="69">
        <v>120</v>
      </c>
      <c r="AZ53" s="69">
        <v>260</v>
      </c>
    </row>
    <row r="54" spans="1:52" ht="12">
      <c r="A54" s="62">
        <v>47</v>
      </c>
      <c r="B54" s="65" t="s">
        <v>214</v>
      </c>
      <c r="C54" s="64" t="s">
        <v>111</v>
      </c>
      <c r="D54" s="69">
        <v>1364698.49</v>
      </c>
      <c r="E54" s="69">
        <v>316814.17</v>
      </c>
      <c r="F54" s="68">
        <f t="shared" si="5"/>
        <v>1047884.3200000001</v>
      </c>
      <c r="G54" s="69">
        <v>124063.49</v>
      </c>
      <c r="H54" s="69">
        <v>65587.98</v>
      </c>
      <c r="I54" s="68">
        <f t="shared" si="6"/>
        <v>58475.51000000001</v>
      </c>
      <c r="J54" s="69">
        <v>15072708.57</v>
      </c>
      <c r="K54" s="69">
        <v>12.8947</v>
      </c>
      <c r="L54" s="69">
        <v>0</v>
      </c>
      <c r="M54" s="69">
        <v>0</v>
      </c>
      <c r="N54" s="69">
        <v>0</v>
      </c>
      <c r="O54" s="69">
        <v>110539823.33</v>
      </c>
      <c r="P54" s="68">
        <f t="shared" si="7"/>
        <v>43627197.48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31402510.7</v>
      </c>
      <c r="Y54" s="69">
        <v>12224686.78</v>
      </c>
      <c r="Z54" s="69">
        <v>0</v>
      </c>
      <c r="AA54" s="69">
        <v>0</v>
      </c>
      <c r="AB54" s="69">
        <v>0</v>
      </c>
      <c r="AC54" s="68">
        <f t="shared" si="8"/>
        <v>10374207.93</v>
      </c>
      <c r="AD54" s="68">
        <f t="shared" si="9"/>
        <v>15072708.57</v>
      </c>
      <c r="AE54" s="69">
        <v>7148072.96</v>
      </c>
      <c r="AF54" s="69">
        <v>8415357.08</v>
      </c>
      <c r="AG54" s="69">
        <v>1529341.71</v>
      </c>
      <c r="AH54" s="69">
        <v>3674428.4</v>
      </c>
      <c r="AI54" s="69">
        <v>0</v>
      </c>
      <c r="AJ54" s="69">
        <v>0</v>
      </c>
      <c r="AK54" s="69">
        <v>1696793.26</v>
      </c>
      <c r="AL54" s="69">
        <v>2982923.09</v>
      </c>
      <c r="AM54" s="69">
        <v>0</v>
      </c>
      <c r="AN54" s="69">
        <v>0</v>
      </c>
      <c r="AO54" s="68">
        <f t="shared" si="10"/>
        <v>144956.08000000002</v>
      </c>
      <c r="AP54" s="68">
        <f t="shared" si="10"/>
        <v>316814.17</v>
      </c>
      <c r="AQ54" s="69">
        <v>25100.51</v>
      </c>
      <c r="AR54" s="69">
        <v>65587.98</v>
      </c>
      <c r="AS54" s="69">
        <v>112720.57</v>
      </c>
      <c r="AT54" s="69">
        <v>185152.3</v>
      </c>
      <c r="AU54" s="69">
        <v>0</v>
      </c>
      <c r="AV54" s="69">
        <v>0</v>
      </c>
      <c r="AW54" s="69">
        <v>0</v>
      </c>
      <c r="AX54" s="69">
        <v>52363.89</v>
      </c>
      <c r="AY54" s="69">
        <v>7135</v>
      </c>
      <c r="AZ54" s="69">
        <v>13710</v>
      </c>
    </row>
    <row r="55" spans="1:52" ht="12">
      <c r="A55" s="62">
        <v>48</v>
      </c>
      <c r="B55" s="65" t="s">
        <v>215</v>
      </c>
      <c r="C55" s="64" t="s">
        <v>96</v>
      </c>
      <c r="D55" s="69">
        <v>94253.54</v>
      </c>
      <c r="E55" s="69">
        <v>48964.71</v>
      </c>
      <c r="F55" s="68">
        <f t="shared" si="5"/>
        <v>45288.829999999994</v>
      </c>
      <c r="G55" s="69">
        <v>8568.5</v>
      </c>
      <c r="H55" s="69">
        <v>4578.67</v>
      </c>
      <c r="I55" s="68">
        <f t="shared" si="6"/>
        <v>3989.83</v>
      </c>
      <c r="J55" s="69">
        <v>1008989.2</v>
      </c>
      <c r="K55" s="69">
        <v>12.59</v>
      </c>
      <c r="L55" s="69">
        <v>0</v>
      </c>
      <c r="M55" s="69">
        <v>0</v>
      </c>
      <c r="N55" s="69">
        <v>0</v>
      </c>
      <c r="O55" s="69">
        <v>7588021.84</v>
      </c>
      <c r="P55" s="68">
        <f t="shared" si="7"/>
        <v>2841851.39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2045542.09</v>
      </c>
      <c r="Y55" s="69">
        <v>796309.3</v>
      </c>
      <c r="Z55" s="69">
        <v>0</v>
      </c>
      <c r="AA55" s="69">
        <v>0</v>
      </c>
      <c r="AB55" s="69">
        <v>0</v>
      </c>
      <c r="AC55" s="68">
        <f t="shared" si="8"/>
        <v>448309.53</v>
      </c>
      <c r="AD55" s="68">
        <f t="shared" si="9"/>
        <v>1008989.2000000001</v>
      </c>
      <c r="AE55" s="69">
        <v>259267.02</v>
      </c>
      <c r="AF55" s="69">
        <v>430821.64</v>
      </c>
      <c r="AG55" s="69">
        <v>81015.71</v>
      </c>
      <c r="AH55" s="69">
        <v>204527.27</v>
      </c>
      <c r="AI55" s="69">
        <v>110.52</v>
      </c>
      <c r="AJ55" s="69">
        <v>303.55</v>
      </c>
      <c r="AK55" s="69">
        <v>107916.28</v>
      </c>
      <c r="AL55" s="69">
        <v>373336.74</v>
      </c>
      <c r="AM55" s="69">
        <v>0</v>
      </c>
      <c r="AN55" s="69">
        <v>0</v>
      </c>
      <c r="AO55" s="68">
        <f t="shared" si="10"/>
        <v>4445.19</v>
      </c>
      <c r="AP55" s="68">
        <f t="shared" si="10"/>
        <v>48964.71</v>
      </c>
      <c r="AQ55" s="69">
        <v>1823.53</v>
      </c>
      <c r="AR55" s="69">
        <v>4578.67</v>
      </c>
      <c r="AS55" s="69">
        <v>2597.66</v>
      </c>
      <c r="AT55" s="69">
        <v>7333.72</v>
      </c>
      <c r="AU55" s="69">
        <v>0</v>
      </c>
      <c r="AV55" s="69">
        <v>33390.72</v>
      </c>
      <c r="AW55" s="69">
        <v>0</v>
      </c>
      <c r="AX55" s="69">
        <v>3589.6</v>
      </c>
      <c r="AY55" s="69">
        <v>24</v>
      </c>
      <c r="AZ55" s="69">
        <v>72</v>
      </c>
    </row>
    <row r="56" spans="1:52" ht="12">
      <c r="A56" s="62">
        <v>49</v>
      </c>
      <c r="B56" s="65" t="s">
        <v>216</v>
      </c>
      <c r="C56" s="64" t="s">
        <v>97</v>
      </c>
      <c r="D56" s="69">
        <v>301922.21</v>
      </c>
      <c r="E56" s="69">
        <v>29588.02</v>
      </c>
      <c r="F56" s="68">
        <f t="shared" si="5"/>
        <v>272334.19</v>
      </c>
      <c r="G56" s="69">
        <v>27447.48</v>
      </c>
      <c r="H56" s="69">
        <v>14488.72</v>
      </c>
      <c r="I56" s="68">
        <f t="shared" si="6"/>
        <v>12958.76</v>
      </c>
      <c r="J56" s="69">
        <v>5286310.96</v>
      </c>
      <c r="K56" s="69">
        <v>20.6422</v>
      </c>
      <c r="L56" s="69">
        <v>0</v>
      </c>
      <c r="M56" s="69">
        <v>0</v>
      </c>
      <c r="N56" s="69">
        <v>0</v>
      </c>
      <c r="O56" s="69">
        <v>24204025.72</v>
      </c>
      <c r="P56" s="68">
        <f t="shared" si="7"/>
        <v>9400888.66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6766685.09</v>
      </c>
      <c r="Y56" s="69">
        <v>2634203.57</v>
      </c>
      <c r="Z56" s="69">
        <v>0</v>
      </c>
      <c r="AA56" s="69">
        <v>0</v>
      </c>
      <c r="AB56" s="69">
        <v>0</v>
      </c>
      <c r="AC56" s="68">
        <f t="shared" si="8"/>
        <v>3937984.8499999996</v>
      </c>
      <c r="AD56" s="68">
        <f t="shared" si="9"/>
        <v>5286310.96</v>
      </c>
      <c r="AE56" s="69">
        <v>449240.78</v>
      </c>
      <c r="AF56" s="69">
        <v>654368.52</v>
      </c>
      <c r="AG56" s="69">
        <v>184359.19</v>
      </c>
      <c r="AH56" s="69">
        <v>456303.94</v>
      </c>
      <c r="AI56" s="69">
        <v>0</v>
      </c>
      <c r="AJ56" s="69">
        <v>0</v>
      </c>
      <c r="AK56" s="69">
        <v>3304384.88</v>
      </c>
      <c r="AL56" s="69">
        <v>4175638.5</v>
      </c>
      <c r="AM56" s="69">
        <v>0</v>
      </c>
      <c r="AN56" s="69">
        <v>0</v>
      </c>
      <c r="AO56" s="68">
        <f t="shared" si="10"/>
        <v>7524.48</v>
      </c>
      <c r="AP56" s="68">
        <f t="shared" si="10"/>
        <v>29588.019999999997</v>
      </c>
      <c r="AQ56" s="69">
        <v>5770.5</v>
      </c>
      <c r="AR56" s="69">
        <v>14488.72</v>
      </c>
      <c r="AS56" s="69">
        <v>1753.98</v>
      </c>
      <c r="AT56" s="69">
        <v>4031.74</v>
      </c>
      <c r="AU56" s="69">
        <v>0</v>
      </c>
      <c r="AV56" s="69">
        <v>0</v>
      </c>
      <c r="AW56" s="69">
        <v>0</v>
      </c>
      <c r="AX56" s="69">
        <v>11067.56</v>
      </c>
      <c r="AY56" s="69">
        <v>0</v>
      </c>
      <c r="AZ56" s="69">
        <v>0</v>
      </c>
    </row>
    <row r="57" spans="1:52" ht="12">
      <c r="A57" s="62">
        <v>50</v>
      </c>
      <c r="B57" s="65" t="s">
        <v>217</v>
      </c>
      <c r="C57" s="64" t="s">
        <v>98</v>
      </c>
      <c r="D57" s="69">
        <v>1249830.03</v>
      </c>
      <c r="E57" s="69">
        <v>272106.49</v>
      </c>
      <c r="F57" s="68">
        <f t="shared" si="5"/>
        <v>977723.54</v>
      </c>
      <c r="G57" s="69">
        <v>124983</v>
      </c>
      <c r="H57" s="69">
        <v>65845.86</v>
      </c>
      <c r="I57" s="68">
        <f t="shared" si="6"/>
        <v>59137.14</v>
      </c>
      <c r="J57" s="69">
        <v>12727203.36</v>
      </c>
      <c r="K57" s="69">
        <v>11</v>
      </c>
      <c r="L57" s="69">
        <v>0</v>
      </c>
      <c r="M57" s="69">
        <v>0</v>
      </c>
      <c r="N57" s="69">
        <v>0</v>
      </c>
      <c r="O57" s="69">
        <v>108617820.86</v>
      </c>
      <c r="P57" s="68">
        <f t="shared" si="7"/>
        <v>47433236.42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34142067.34</v>
      </c>
      <c r="Y57" s="69">
        <v>13291169.08</v>
      </c>
      <c r="Z57" s="69">
        <v>0</v>
      </c>
      <c r="AA57" s="69">
        <v>0</v>
      </c>
      <c r="AB57" s="69">
        <v>0</v>
      </c>
      <c r="AC57" s="68">
        <f t="shared" si="8"/>
        <v>3927632.0200000005</v>
      </c>
      <c r="AD57" s="68">
        <f t="shared" si="9"/>
        <v>12727203.36</v>
      </c>
      <c r="AE57" s="69">
        <v>97565.6</v>
      </c>
      <c r="AF57" s="69">
        <v>3954438.76</v>
      </c>
      <c r="AG57" s="69">
        <v>1197393.79</v>
      </c>
      <c r="AH57" s="69">
        <v>3556254.5</v>
      </c>
      <c r="AI57" s="69">
        <v>1032.57</v>
      </c>
      <c r="AJ57" s="69">
        <v>2618.44</v>
      </c>
      <c r="AK57" s="69">
        <v>2631640.06</v>
      </c>
      <c r="AL57" s="69">
        <v>5213891.66</v>
      </c>
      <c r="AM57" s="69">
        <v>0</v>
      </c>
      <c r="AN57" s="69">
        <v>0</v>
      </c>
      <c r="AO57" s="68">
        <f t="shared" si="10"/>
        <v>80187.97</v>
      </c>
      <c r="AP57" s="68">
        <f t="shared" si="10"/>
        <v>272106.49</v>
      </c>
      <c r="AQ57" s="69">
        <v>26441.98</v>
      </c>
      <c r="AR57" s="69">
        <v>65845.86</v>
      </c>
      <c r="AS57" s="69">
        <v>53697.99</v>
      </c>
      <c r="AT57" s="69">
        <v>156620.56</v>
      </c>
      <c r="AU57" s="69">
        <v>0</v>
      </c>
      <c r="AV57" s="69">
        <v>0</v>
      </c>
      <c r="AW57" s="69">
        <v>0</v>
      </c>
      <c r="AX57" s="69">
        <v>49490.07</v>
      </c>
      <c r="AY57" s="69">
        <v>48</v>
      </c>
      <c r="AZ57" s="69">
        <v>150</v>
      </c>
    </row>
    <row r="58" spans="1:52" ht="12">
      <c r="A58" s="62">
        <v>51</v>
      </c>
      <c r="B58" s="65" t="s">
        <v>218</v>
      </c>
      <c r="C58" s="64" t="s">
        <v>99</v>
      </c>
      <c r="D58" s="69">
        <v>8067472.17</v>
      </c>
      <c r="E58" s="69">
        <v>1844801.78</v>
      </c>
      <c r="F58" s="68">
        <f t="shared" si="5"/>
        <v>6222670.39</v>
      </c>
      <c r="G58" s="69">
        <v>733406.56</v>
      </c>
      <c r="H58" s="69">
        <v>392427.24</v>
      </c>
      <c r="I58" s="68">
        <f t="shared" si="6"/>
        <v>340979.32000000007</v>
      </c>
      <c r="J58" s="69">
        <v>80735303.14</v>
      </c>
      <c r="K58" s="69">
        <v>11.76663</v>
      </c>
      <c r="L58" s="69">
        <v>0</v>
      </c>
      <c r="M58" s="69">
        <v>0</v>
      </c>
      <c r="N58" s="69">
        <v>0</v>
      </c>
      <c r="O58" s="69">
        <v>650002488.69</v>
      </c>
      <c r="P58" s="68">
        <f t="shared" si="7"/>
        <v>241740366.95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174002798.69</v>
      </c>
      <c r="Y58" s="69">
        <v>67737568.26</v>
      </c>
      <c r="Z58" s="69">
        <v>0</v>
      </c>
      <c r="AA58" s="69">
        <v>0</v>
      </c>
      <c r="AB58" s="69">
        <v>0</v>
      </c>
      <c r="AC58" s="68">
        <f t="shared" si="8"/>
        <v>27809064.950000003</v>
      </c>
      <c r="AD58" s="68">
        <f t="shared" si="9"/>
        <v>80735303.14</v>
      </c>
      <c r="AE58" s="69">
        <v>2289709.42</v>
      </c>
      <c r="AF58" s="69">
        <v>17093902.46</v>
      </c>
      <c r="AG58" s="69">
        <v>3979943.14</v>
      </c>
      <c r="AH58" s="69">
        <v>10233306.17</v>
      </c>
      <c r="AI58" s="69">
        <v>714575.34</v>
      </c>
      <c r="AJ58" s="69">
        <v>3986614.11</v>
      </c>
      <c r="AK58" s="69">
        <v>20824837.05</v>
      </c>
      <c r="AL58" s="69">
        <v>49421480.4</v>
      </c>
      <c r="AM58" s="69">
        <v>0</v>
      </c>
      <c r="AN58" s="69">
        <v>0</v>
      </c>
      <c r="AO58" s="68">
        <f t="shared" si="10"/>
        <v>526509.09</v>
      </c>
      <c r="AP58" s="68">
        <f t="shared" si="10"/>
        <v>1844801.7799999998</v>
      </c>
      <c r="AQ58" s="69">
        <v>156585.86</v>
      </c>
      <c r="AR58" s="69">
        <v>392427.24</v>
      </c>
      <c r="AS58" s="69">
        <v>301699.99</v>
      </c>
      <c r="AT58" s="69">
        <v>1020707.08</v>
      </c>
      <c r="AU58" s="69">
        <v>0</v>
      </c>
      <c r="AV58" s="69">
        <v>61041.86</v>
      </c>
      <c r="AW58" s="69">
        <v>67791.67</v>
      </c>
      <c r="AX58" s="69">
        <v>369416.16</v>
      </c>
      <c r="AY58" s="69">
        <v>431.57</v>
      </c>
      <c r="AZ58" s="69">
        <v>1209.44</v>
      </c>
    </row>
    <row r="59" spans="1:52" ht="12">
      <c r="A59" s="62">
        <v>52</v>
      </c>
      <c r="B59" s="65" t="s">
        <v>219</v>
      </c>
      <c r="C59" s="64" t="s">
        <v>101</v>
      </c>
      <c r="D59" s="69">
        <v>96766.98</v>
      </c>
      <c r="E59" s="69">
        <v>36008.65</v>
      </c>
      <c r="F59" s="68">
        <f t="shared" si="5"/>
        <v>60758.329999999994</v>
      </c>
      <c r="G59" s="69">
        <v>8797</v>
      </c>
      <c r="H59" s="69">
        <v>4666.55</v>
      </c>
      <c r="I59" s="68">
        <f t="shared" si="6"/>
        <v>4130.45</v>
      </c>
      <c r="J59" s="69">
        <v>1233883.85</v>
      </c>
      <c r="K59" s="69">
        <v>15.06</v>
      </c>
      <c r="L59" s="69">
        <v>0</v>
      </c>
      <c r="M59" s="69">
        <v>0</v>
      </c>
      <c r="N59" s="69">
        <v>0</v>
      </c>
      <c r="O59" s="69">
        <v>7730652.88</v>
      </c>
      <c r="P59" s="68">
        <f t="shared" si="7"/>
        <v>3090720.76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2224676.29</v>
      </c>
      <c r="Y59" s="69">
        <v>866044.47</v>
      </c>
      <c r="Z59" s="69">
        <v>0</v>
      </c>
      <c r="AA59" s="69">
        <v>0</v>
      </c>
      <c r="AB59" s="69">
        <v>0</v>
      </c>
      <c r="AC59" s="68">
        <f t="shared" si="8"/>
        <v>791982.99</v>
      </c>
      <c r="AD59" s="68">
        <f t="shared" si="9"/>
        <v>1233883.85</v>
      </c>
      <c r="AE59" s="69">
        <v>139788.57</v>
      </c>
      <c r="AF59" s="69">
        <v>222100.53</v>
      </c>
      <c r="AG59" s="69">
        <v>109522.5</v>
      </c>
      <c r="AH59" s="69">
        <v>255051.64</v>
      </c>
      <c r="AI59" s="69">
        <v>0</v>
      </c>
      <c r="AJ59" s="69">
        <v>0</v>
      </c>
      <c r="AK59" s="69">
        <v>542671.92</v>
      </c>
      <c r="AL59" s="69">
        <v>756731.68</v>
      </c>
      <c r="AM59" s="69">
        <v>0</v>
      </c>
      <c r="AN59" s="69">
        <v>0</v>
      </c>
      <c r="AO59" s="68">
        <f t="shared" si="10"/>
        <v>7141.54</v>
      </c>
      <c r="AP59" s="68">
        <f t="shared" si="10"/>
        <v>36008.65</v>
      </c>
      <c r="AQ59" s="69">
        <v>1859.95</v>
      </c>
      <c r="AR59" s="69">
        <v>4666.55</v>
      </c>
      <c r="AS59" s="69">
        <v>4761.59</v>
      </c>
      <c r="AT59" s="69">
        <v>12758.53</v>
      </c>
      <c r="AU59" s="69">
        <v>0</v>
      </c>
      <c r="AV59" s="69">
        <v>14000</v>
      </c>
      <c r="AW59" s="69">
        <v>0</v>
      </c>
      <c r="AX59" s="69">
        <v>3546.25</v>
      </c>
      <c r="AY59" s="69">
        <v>520</v>
      </c>
      <c r="AZ59" s="69">
        <v>1037.32</v>
      </c>
    </row>
    <row r="60" spans="1:52" ht="12">
      <c r="A60" s="62">
        <v>53</v>
      </c>
      <c r="B60" s="65" t="s">
        <v>220</v>
      </c>
      <c r="C60" s="64" t="s">
        <v>100</v>
      </c>
      <c r="D60" s="69">
        <v>13463.8</v>
      </c>
      <c r="E60" s="69">
        <v>2846.27</v>
      </c>
      <c r="F60" s="68">
        <f t="shared" si="5"/>
        <v>10617.529999999999</v>
      </c>
      <c r="G60" s="69">
        <v>1346.39</v>
      </c>
      <c r="H60" s="69">
        <v>710.16</v>
      </c>
      <c r="I60" s="68">
        <f t="shared" si="6"/>
        <v>636.2300000000001</v>
      </c>
      <c r="J60" s="69">
        <v>115456.54</v>
      </c>
      <c r="K60" s="69">
        <v>9.12</v>
      </c>
      <c r="L60" s="69">
        <v>0</v>
      </c>
      <c r="M60" s="69">
        <v>0</v>
      </c>
      <c r="N60" s="69">
        <v>0</v>
      </c>
      <c r="O60" s="69">
        <v>1195367.77</v>
      </c>
      <c r="P60" s="68">
        <f t="shared" si="7"/>
        <v>487160.16000000003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350654.02</v>
      </c>
      <c r="Y60" s="69">
        <v>136506.14</v>
      </c>
      <c r="Z60" s="69">
        <v>0</v>
      </c>
      <c r="AA60" s="69">
        <v>0</v>
      </c>
      <c r="AB60" s="69">
        <v>0</v>
      </c>
      <c r="AC60" s="68">
        <f t="shared" si="8"/>
        <v>37676.36</v>
      </c>
      <c r="AD60" s="68">
        <f t="shared" si="9"/>
        <v>115456.54000000001</v>
      </c>
      <c r="AE60" s="69">
        <v>1656.99</v>
      </c>
      <c r="AF60" s="69">
        <v>24191.68</v>
      </c>
      <c r="AG60" s="69">
        <v>9891.29</v>
      </c>
      <c r="AH60" s="69">
        <v>23175.73</v>
      </c>
      <c r="AI60" s="69">
        <v>5286.86</v>
      </c>
      <c r="AJ60" s="69">
        <v>13014.05</v>
      </c>
      <c r="AK60" s="69">
        <v>20841.22</v>
      </c>
      <c r="AL60" s="69">
        <v>55075.08</v>
      </c>
      <c r="AM60" s="69">
        <v>0</v>
      </c>
      <c r="AN60" s="69">
        <v>0</v>
      </c>
      <c r="AO60" s="68">
        <f t="shared" si="10"/>
        <v>838.49</v>
      </c>
      <c r="AP60" s="68">
        <f t="shared" si="10"/>
        <v>2846.27</v>
      </c>
      <c r="AQ60" s="69">
        <v>273.04</v>
      </c>
      <c r="AR60" s="69">
        <v>710.16</v>
      </c>
      <c r="AS60" s="69">
        <v>225.45</v>
      </c>
      <c r="AT60" s="69">
        <v>559.9</v>
      </c>
      <c r="AU60" s="69">
        <v>0</v>
      </c>
      <c r="AV60" s="69">
        <v>0</v>
      </c>
      <c r="AW60" s="69">
        <v>0</v>
      </c>
      <c r="AX60" s="69">
        <v>558.21</v>
      </c>
      <c r="AY60" s="69">
        <v>340</v>
      </c>
      <c r="AZ60" s="69">
        <v>1018</v>
      </c>
    </row>
    <row r="61" spans="1:52" ht="12">
      <c r="A61" s="62">
        <v>54</v>
      </c>
      <c r="B61" s="65" t="s">
        <v>221</v>
      </c>
      <c r="C61" s="64" t="s">
        <v>86</v>
      </c>
      <c r="D61" s="69">
        <v>3168065.57</v>
      </c>
      <c r="E61" s="69">
        <v>1047123.81</v>
      </c>
      <c r="F61" s="68">
        <f t="shared" si="5"/>
        <v>2120941.76</v>
      </c>
      <c r="G61" s="69">
        <v>316806.57</v>
      </c>
      <c r="H61" s="69">
        <v>167704.22</v>
      </c>
      <c r="I61" s="68">
        <f t="shared" si="6"/>
        <v>149102.35</v>
      </c>
      <c r="J61" s="69">
        <v>28357503.54</v>
      </c>
      <c r="K61" s="69">
        <v>9.53</v>
      </c>
      <c r="L61" s="69">
        <v>0</v>
      </c>
      <c r="M61" s="69">
        <v>0</v>
      </c>
      <c r="N61" s="69">
        <v>0</v>
      </c>
      <c r="O61" s="69">
        <v>281051335.86</v>
      </c>
      <c r="P61" s="68">
        <f t="shared" si="7"/>
        <v>115345869.5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83025041.96</v>
      </c>
      <c r="Y61" s="69">
        <v>32320827.54</v>
      </c>
      <c r="Z61" s="69">
        <v>0</v>
      </c>
      <c r="AA61" s="69">
        <v>0</v>
      </c>
      <c r="AB61" s="69">
        <v>0</v>
      </c>
      <c r="AC61" s="68">
        <f t="shared" si="8"/>
        <v>16630982.27</v>
      </c>
      <c r="AD61" s="68">
        <f t="shared" si="9"/>
        <v>28357503.54</v>
      </c>
      <c r="AE61" s="69">
        <v>-294825</v>
      </c>
      <c r="AF61" s="69">
        <v>327773.1</v>
      </c>
      <c r="AG61" s="69">
        <v>2131032.4</v>
      </c>
      <c r="AH61" s="69">
        <v>7382058.75</v>
      </c>
      <c r="AI61" s="69">
        <v>130570.55</v>
      </c>
      <c r="AJ61" s="69">
        <v>1077139.93</v>
      </c>
      <c r="AK61" s="69">
        <v>14664204.32</v>
      </c>
      <c r="AL61" s="69">
        <v>19570531.76</v>
      </c>
      <c r="AM61" s="69">
        <v>0</v>
      </c>
      <c r="AN61" s="69">
        <v>0</v>
      </c>
      <c r="AO61" s="68">
        <f t="shared" si="10"/>
        <v>277193.07</v>
      </c>
      <c r="AP61" s="68">
        <f t="shared" si="10"/>
        <v>1047123.8099999999</v>
      </c>
      <c r="AQ61" s="69">
        <v>64152.1</v>
      </c>
      <c r="AR61" s="69">
        <v>167704.22</v>
      </c>
      <c r="AS61" s="69">
        <v>186804.9</v>
      </c>
      <c r="AT61" s="69">
        <v>657462.58</v>
      </c>
      <c r="AU61" s="69">
        <v>0</v>
      </c>
      <c r="AV61" s="69">
        <v>60000</v>
      </c>
      <c r="AW61" s="69">
        <v>26236.07</v>
      </c>
      <c r="AX61" s="69">
        <v>161849.01</v>
      </c>
      <c r="AY61" s="69">
        <v>0</v>
      </c>
      <c r="AZ61" s="69">
        <v>108</v>
      </c>
    </row>
    <row r="62" spans="1:52" ht="12">
      <c r="A62" s="62">
        <v>55</v>
      </c>
      <c r="B62" s="65" t="s">
        <v>222</v>
      </c>
      <c r="C62" s="64" t="s">
        <v>105</v>
      </c>
      <c r="D62" s="69">
        <v>3718199.74</v>
      </c>
      <c r="E62" s="69">
        <v>794192.42</v>
      </c>
      <c r="F62" s="68">
        <f t="shared" si="5"/>
        <v>2924007.3200000003</v>
      </c>
      <c r="G62" s="69">
        <v>338018.16</v>
      </c>
      <c r="H62" s="69">
        <v>179830.56</v>
      </c>
      <c r="I62" s="68">
        <f t="shared" si="6"/>
        <v>158187.59999999998</v>
      </c>
      <c r="J62" s="69">
        <v>62059952.47</v>
      </c>
      <c r="K62" s="69">
        <v>19.6179</v>
      </c>
      <c r="L62" s="69">
        <v>0</v>
      </c>
      <c r="M62" s="69">
        <v>0</v>
      </c>
      <c r="N62" s="69">
        <v>0</v>
      </c>
      <c r="O62" s="69">
        <v>299774611.27</v>
      </c>
      <c r="P62" s="68">
        <f t="shared" si="7"/>
        <v>110846015.4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79786082.67</v>
      </c>
      <c r="Y62" s="69">
        <v>31059932.73</v>
      </c>
      <c r="Z62" s="69">
        <v>0</v>
      </c>
      <c r="AA62" s="69">
        <v>0</v>
      </c>
      <c r="AB62" s="69">
        <v>0</v>
      </c>
      <c r="AC62" s="68">
        <f t="shared" si="8"/>
        <v>49366884.36</v>
      </c>
      <c r="AD62" s="68">
        <f t="shared" si="9"/>
        <v>62059952.47</v>
      </c>
      <c r="AE62" s="69">
        <v>6303149.56</v>
      </c>
      <c r="AF62" s="69">
        <v>6363519.67</v>
      </c>
      <c r="AG62" s="69">
        <v>3833796.2</v>
      </c>
      <c r="AH62" s="69">
        <v>9068321</v>
      </c>
      <c r="AI62" s="69">
        <v>103402.24</v>
      </c>
      <c r="AJ62" s="69">
        <v>103736.27</v>
      </c>
      <c r="AK62" s="69">
        <v>39126536.36</v>
      </c>
      <c r="AL62" s="69">
        <v>46524375.53</v>
      </c>
      <c r="AM62" s="69">
        <v>0</v>
      </c>
      <c r="AN62" s="69">
        <v>0</v>
      </c>
      <c r="AO62" s="68">
        <f t="shared" si="10"/>
        <v>385315.98</v>
      </c>
      <c r="AP62" s="68">
        <f t="shared" si="10"/>
        <v>794192.4199999999</v>
      </c>
      <c r="AQ62" s="69">
        <v>71368.19</v>
      </c>
      <c r="AR62" s="69">
        <v>179830.56</v>
      </c>
      <c r="AS62" s="69">
        <v>108187.56</v>
      </c>
      <c r="AT62" s="69">
        <v>357495.64</v>
      </c>
      <c r="AU62" s="69">
        <v>0</v>
      </c>
      <c r="AV62" s="69">
        <v>0</v>
      </c>
      <c r="AW62" s="69">
        <v>205670.23</v>
      </c>
      <c r="AX62" s="69">
        <v>256722.22</v>
      </c>
      <c r="AY62" s="69">
        <v>90</v>
      </c>
      <c r="AZ62" s="69">
        <v>144</v>
      </c>
    </row>
    <row r="63" spans="1:52" ht="12">
      <c r="A63" s="62">
        <v>56</v>
      </c>
      <c r="B63" s="65" t="s">
        <v>223</v>
      </c>
      <c r="C63" s="64" t="s">
        <v>109</v>
      </c>
      <c r="D63" s="69">
        <v>11960.24</v>
      </c>
      <c r="E63" s="69">
        <v>7837.23</v>
      </c>
      <c r="F63" s="68">
        <f t="shared" si="5"/>
        <v>4123.01</v>
      </c>
      <c r="G63" s="69">
        <v>1196.03</v>
      </c>
      <c r="H63" s="69">
        <v>636.16</v>
      </c>
      <c r="I63" s="68">
        <f t="shared" si="6"/>
        <v>559.87</v>
      </c>
      <c r="J63" s="69">
        <v>194067.28</v>
      </c>
      <c r="K63" s="69">
        <v>17.3904</v>
      </c>
      <c r="L63" s="69">
        <v>0</v>
      </c>
      <c r="M63" s="69">
        <v>0</v>
      </c>
      <c r="N63" s="69">
        <v>0</v>
      </c>
      <c r="O63" s="69">
        <v>1054727.27</v>
      </c>
      <c r="P63" s="68">
        <f t="shared" si="7"/>
        <v>409538.53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294782.59</v>
      </c>
      <c r="Y63" s="69">
        <v>114755.94</v>
      </c>
      <c r="Z63" s="69">
        <v>0</v>
      </c>
      <c r="AA63" s="69">
        <v>0</v>
      </c>
      <c r="AB63" s="69">
        <v>0</v>
      </c>
      <c r="AC63" s="68">
        <f t="shared" si="8"/>
        <v>129742.68000000001</v>
      </c>
      <c r="AD63" s="68">
        <f t="shared" si="9"/>
        <v>194067.28000000003</v>
      </c>
      <c r="AE63" s="69">
        <v>9250.8</v>
      </c>
      <c r="AF63" s="69">
        <v>8745.1</v>
      </c>
      <c r="AG63" s="69">
        <v>10612.51</v>
      </c>
      <c r="AH63" s="69">
        <v>27493.15</v>
      </c>
      <c r="AI63" s="69">
        <v>19.52</v>
      </c>
      <c r="AJ63" s="69">
        <v>28.11</v>
      </c>
      <c r="AK63" s="69">
        <v>109859.85</v>
      </c>
      <c r="AL63" s="69">
        <v>157800.92</v>
      </c>
      <c r="AM63" s="69">
        <v>0</v>
      </c>
      <c r="AN63" s="69">
        <v>0</v>
      </c>
      <c r="AO63" s="68">
        <f t="shared" si="10"/>
        <v>524.98</v>
      </c>
      <c r="AP63" s="68">
        <f t="shared" si="10"/>
        <v>7837.2300000000005</v>
      </c>
      <c r="AQ63" s="69">
        <v>253.08</v>
      </c>
      <c r="AR63" s="69">
        <v>636.16</v>
      </c>
      <c r="AS63" s="69">
        <v>132.06</v>
      </c>
      <c r="AT63" s="69">
        <v>734.68</v>
      </c>
      <c r="AU63" s="69">
        <v>0</v>
      </c>
      <c r="AV63" s="69">
        <v>5800</v>
      </c>
      <c r="AW63" s="69">
        <v>121.84</v>
      </c>
      <c r="AX63" s="69">
        <v>606.39</v>
      </c>
      <c r="AY63" s="69">
        <v>18</v>
      </c>
      <c r="AZ63" s="69">
        <v>60</v>
      </c>
    </row>
    <row r="64" spans="1:52" ht="12">
      <c r="A64" s="62">
        <v>57</v>
      </c>
      <c r="B64" s="65" t="s">
        <v>223</v>
      </c>
      <c r="C64" s="64" t="s">
        <v>107</v>
      </c>
      <c r="D64" s="69">
        <v>16227.86</v>
      </c>
      <c r="E64" s="69">
        <v>8423.65</v>
      </c>
      <c r="F64" s="68">
        <f t="shared" si="5"/>
        <v>7804.210000000001</v>
      </c>
      <c r="G64" s="69">
        <v>1622.79</v>
      </c>
      <c r="H64" s="69">
        <v>853.03</v>
      </c>
      <c r="I64" s="68">
        <f t="shared" si="6"/>
        <v>769.76</v>
      </c>
      <c r="J64" s="69">
        <v>331510.19</v>
      </c>
      <c r="K64" s="69">
        <v>21.9071</v>
      </c>
      <c r="L64" s="69">
        <v>0</v>
      </c>
      <c r="M64" s="69">
        <v>0</v>
      </c>
      <c r="N64" s="69">
        <v>0</v>
      </c>
      <c r="O64" s="69">
        <v>1429517.87</v>
      </c>
      <c r="P64" s="68">
        <f t="shared" si="7"/>
        <v>560173.89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403208.72</v>
      </c>
      <c r="Y64" s="69">
        <v>156965.17</v>
      </c>
      <c r="Z64" s="69">
        <v>0</v>
      </c>
      <c r="AA64" s="69">
        <v>0</v>
      </c>
      <c r="AB64" s="69">
        <v>0</v>
      </c>
      <c r="AC64" s="68">
        <f t="shared" si="8"/>
        <v>209881.72999999998</v>
      </c>
      <c r="AD64" s="68">
        <f t="shared" si="9"/>
        <v>331510.19</v>
      </c>
      <c r="AE64" s="69">
        <v>25210.96</v>
      </c>
      <c r="AF64" s="69">
        <v>25498.56</v>
      </c>
      <c r="AG64" s="69">
        <v>12016.03</v>
      </c>
      <c r="AH64" s="69">
        <v>31311.37</v>
      </c>
      <c r="AI64" s="69">
        <v>26.72</v>
      </c>
      <c r="AJ64" s="69">
        <v>36.34</v>
      </c>
      <c r="AK64" s="69">
        <v>172628.02</v>
      </c>
      <c r="AL64" s="69">
        <v>274663.92</v>
      </c>
      <c r="AM64" s="69">
        <v>0</v>
      </c>
      <c r="AN64" s="69">
        <v>0</v>
      </c>
      <c r="AO64" s="68">
        <f t="shared" si="10"/>
        <v>826.14</v>
      </c>
      <c r="AP64" s="68">
        <f t="shared" si="10"/>
        <v>8423.65</v>
      </c>
      <c r="AQ64" s="69">
        <v>341.4</v>
      </c>
      <c r="AR64" s="69">
        <v>853.03</v>
      </c>
      <c r="AS64" s="69">
        <v>300.08</v>
      </c>
      <c r="AT64" s="69">
        <v>916.97</v>
      </c>
      <c r="AU64" s="69">
        <v>0</v>
      </c>
      <c r="AV64" s="69">
        <v>5800</v>
      </c>
      <c r="AW64" s="69">
        <v>166.66</v>
      </c>
      <c r="AX64" s="69">
        <v>793.65</v>
      </c>
      <c r="AY64" s="69">
        <v>18</v>
      </c>
      <c r="AZ64" s="69">
        <v>60</v>
      </c>
    </row>
    <row r="65" spans="1:52" ht="12">
      <c r="A65" s="62">
        <v>58</v>
      </c>
      <c r="B65" s="65" t="s">
        <v>223</v>
      </c>
      <c r="C65" s="64" t="s">
        <v>108</v>
      </c>
      <c r="D65" s="69">
        <v>3708.31</v>
      </c>
      <c r="E65" s="69">
        <v>6503.56</v>
      </c>
      <c r="F65" s="68">
        <f t="shared" si="5"/>
        <v>-2795.2500000000005</v>
      </c>
      <c r="G65" s="69">
        <v>370.84</v>
      </c>
      <c r="H65" s="69">
        <v>199.59</v>
      </c>
      <c r="I65" s="68">
        <f t="shared" si="6"/>
        <v>171.24999999999997</v>
      </c>
      <c r="J65" s="69">
        <v>35066.67</v>
      </c>
      <c r="K65" s="69">
        <v>10.1365</v>
      </c>
      <c r="L65" s="69">
        <v>0</v>
      </c>
      <c r="M65" s="69">
        <v>0</v>
      </c>
      <c r="N65" s="69">
        <v>0</v>
      </c>
      <c r="O65" s="69">
        <v>326916.97</v>
      </c>
      <c r="P65" s="68">
        <f t="shared" si="7"/>
        <v>127282.94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91617.25</v>
      </c>
      <c r="Y65" s="69">
        <v>35665.69</v>
      </c>
      <c r="Z65" s="69">
        <v>0</v>
      </c>
      <c r="AA65" s="69">
        <v>0</v>
      </c>
      <c r="AB65" s="69">
        <v>0</v>
      </c>
      <c r="AC65" s="68">
        <f t="shared" si="8"/>
        <v>15879.010000000002</v>
      </c>
      <c r="AD65" s="68">
        <f t="shared" si="9"/>
        <v>35066.67</v>
      </c>
      <c r="AE65" s="69">
        <v>0</v>
      </c>
      <c r="AF65" s="69">
        <v>-521.4</v>
      </c>
      <c r="AG65" s="69">
        <v>4435.64</v>
      </c>
      <c r="AH65" s="69">
        <v>10821.01</v>
      </c>
      <c r="AI65" s="69">
        <v>6.93</v>
      </c>
      <c r="AJ65" s="69">
        <v>10.62</v>
      </c>
      <c r="AK65" s="69">
        <v>11436.44</v>
      </c>
      <c r="AL65" s="69">
        <v>24756.44</v>
      </c>
      <c r="AM65" s="69">
        <v>0</v>
      </c>
      <c r="AN65" s="69">
        <v>0</v>
      </c>
      <c r="AO65" s="68">
        <f t="shared" si="10"/>
        <v>167.29999999999998</v>
      </c>
      <c r="AP65" s="68">
        <f t="shared" si="10"/>
        <v>6503.56</v>
      </c>
      <c r="AQ65" s="69">
        <v>79.07</v>
      </c>
      <c r="AR65" s="69">
        <v>199.59</v>
      </c>
      <c r="AS65" s="69">
        <v>32.36</v>
      </c>
      <c r="AT65" s="69">
        <v>258.8</v>
      </c>
      <c r="AU65" s="69">
        <v>0</v>
      </c>
      <c r="AV65" s="69">
        <v>5800</v>
      </c>
      <c r="AW65" s="69">
        <v>37.87</v>
      </c>
      <c r="AX65" s="69">
        <v>191.17</v>
      </c>
      <c r="AY65" s="69">
        <v>18</v>
      </c>
      <c r="AZ65" s="69">
        <v>54</v>
      </c>
    </row>
    <row r="66" spans="1:52" ht="12">
      <c r="A66" s="62">
        <v>59</v>
      </c>
      <c r="B66" s="65" t="s">
        <v>224</v>
      </c>
      <c r="C66" s="64" t="s">
        <v>110</v>
      </c>
      <c r="D66" s="69">
        <v>1842768.5</v>
      </c>
      <c r="E66" s="69">
        <v>543838.27</v>
      </c>
      <c r="F66" s="68">
        <f t="shared" si="5"/>
        <v>1298930.23</v>
      </c>
      <c r="G66" s="69">
        <v>167524.41</v>
      </c>
      <c r="H66" s="69">
        <v>86459.25</v>
      </c>
      <c r="I66" s="68">
        <f t="shared" si="6"/>
        <v>81065.16</v>
      </c>
      <c r="J66" s="69">
        <v>55090512.58</v>
      </c>
      <c r="K66" s="69">
        <v>35.1245</v>
      </c>
      <c r="L66" s="69">
        <v>0</v>
      </c>
      <c r="M66" s="69">
        <v>0</v>
      </c>
      <c r="N66" s="69">
        <v>0</v>
      </c>
      <c r="O66" s="69">
        <v>148678615.22</v>
      </c>
      <c r="P66" s="68">
        <f t="shared" si="7"/>
        <v>54623099.72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0</v>
      </c>
      <c r="W66" s="69">
        <v>0</v>
      </c>
      <c r="X66" s="69">
        <v>39317273.92</v>
      </c>
      <c r="Y66" s="69">
        <v>15305825.8</v>
      </c>
      <c r="Z66" s="69">
        <v>0</v>
      </c>
      <c r="AA66" s="69">
        <v>0</v>
      </c>
      <c r="AB66" s="69">
        <v>0</v>
      </c>
      <c r="AC66" s="68">
        <f t="shared" si="8"/>
        <v>40340185.2</v>
      </c>
      <c r="AD66" s="68">
        <f t="shared" si="9"/>
        <v>55090512.58</v>
      </c>
      <c r="AE66" s="69">
        <v>1978800.29</v>
      </c>
      <c r="AF66" s="69">
        <v>3207641.98</v>
      </c>
      <c r="AG66" s="69">
        <v>1127871.8</v>
      </c>
      <c r="AH66" s="69">
        <v>2270642.39</v>
      </c>
      <c r="AI66" s="69">
        <v>2146.12</v>
      </c>
      <c r="AJ66" s="69">
        <v>6579</v>
      </c>
      <c r="AK66" s="69">
        <v>37231366.99</v>
      </c>
      <c r="AL66" s="69">
        <v>49605649.21</v>
      </c>
      <c r="AM66" s="69">
        <v>0</v>
      </c>
      <c r="AN66" s="69">
        <v>0</v>
      </c>
      <c r="AO66" s="68">
        <f t="shared" si="10"/>
        <v>172586.2</v>
      </c>
      <c r="AP66" s="68">
        <f t="shared" si="10"/>
        <v>543838.27</v>
      </c>
      <c r="AQ66" s="69">
        <v>34733.6</v>
      </c>
      <c r="AR66" s="69">
        <v>86459.25</v>
      </c>
      <c r="AS66" s="69">
        <v>110191.6</v>
      </c>
      <c r="AT66" s="69">
        <v>272875.89</v>
      </c>
      <c r="AU66" s="69">
        <v>0</v>
      </c>
      <c r="AV66" s="69">
        <v>90000</v>
      </c>
      <c r="AW66" s="69">
        <v>27625</v>
      </c>
      <c r="AX66" s="69">
        <v>94455.13</v>
      </c>
      <c r="AY66" s="69">
        <v>36</v>
      </c>
      <c r="AZ66" s="69">
        <v>48</v>
      </c>
    </row>
    <row r="67" spans="1:52" ht="12">
      <c r="A67" s="62">
        <v>60</v>
      </c>
      <c r="B67" s="65" t="s">
        <v>225</v>
      </c>
      <c r="C67" s="64" t="s">
        <v>84</v>
      </c>
      <c r="D67" s="69">
        <v>1989697.46</v>
      </c>
      <c r="E67" s="69">
        <v>339940.85</v>
      </c>
      <c r="F67" s="68">
        <f t="shared" si="5"/>
        <v>1649756.6099999999</v>
      </c>
      <c r="G67" s="69">
        <v>193174.52</v>
      </c>
      <c r="H67" s="69">
        <v>100383.5</v>
      </c>
      <c r="I67" s="68">
        <f t="shared" si="6"/>
        <v>92791.01999999999</v>
      </c>
      <c r="J67" s="69">
        <v>45507325.36</v>
      </c>
      <c r="K67" s="69">
        <v>25.2</v>
      </c>
      <c r="L67" s="69">
        <v>0</v>
      </c>
      <c r="M67" s="69">
        <v>0</v>
      </c>
      <c r="N67" s="69">
        <v>0</v>
      </c>
      <c r="O67" s="69">
        <v>170937121.01</v>
      </c>
      <c r="P67" s="68">
        <f t="shared" si="7"/>
        <v>64453383.14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46393033.95</v>
      </c>
      <c r="Y67" s="69">
        <v>18060349.19</v>
      </c>
      <c r="Z67" s="69">
        <v>0</v>
      </c>
      <c r="AA67" s="69">
        <v>0</v>
      </c>
      <c r="AB67" s="69">
        <v>0</v>
      </c>
      <c r="AC67" s="68">
        <f t="shared" si="8"/>
        <v>29219441.590000004</v>
      </c>
      <c r="AD67" s="68">
        <f t="shared" si="9"/>
        <v>45507325.36</v>
      </c>
      <c r="AE67" s="69">
        <v>16195320.09</v>
      </c>
      <c r="AF67" s="69">
        <v>16695886.51</v>
      </c>
      <c r="AG67" s="69">
        <v>1946887.26</v>
      </c>
      <c r="AH67" s="69">
        <v>4112897.36</v>
      </c>
      <c r="AI67" s="69">
        <v>0</v>
      </c>
      <c r="AJ67" s="69">
        <v>0</v>
      </c>
      <c r="AK67" s="69">
        <v>11077234.24</v>
      </c>
      <c r="AL67" s="69">
        <v>24698541.49</v>
      </c>
      <c r="AM67" s="69">
        <v>0</v>
      </c>
      <c r="AN67" s="69">
        <v>0</v>
      </c>
      <c r="AO67" s="68">
        <f t="shared" si="10"/>
        <v>136856.38999999998</v>
      </c>
      <c r="AP67" s="68">
        <f t="shared" si="10"/>
        <v>339940.85</v>
      </c>
      <c r="AQ67" s="69">
        <v>40276.11</v>
      </c>
      <c r="AR67" s="69">
        <v>100383.5</v>
      </c>
      <c r="AS67" s="69">
        <v>53362.6</v>
      </c>
      <c r="AT67" s="69">
        <v>118605.1</v>
      </c>
      <c r="AU67" s="69">
        <v>28485.4</v>
      </c>
      <c r="AV67" s="69">
        <v>28485.4</v>
      </c>
      <c r="AW67" s="69">
        <v>14660.28</v>
      </c>
      <c r="AX67" s="69">
        <v>91684.85</v>
      </c>
      <c r="AY67" s="69">
        <v>72</v>
      </c>
      <c r="AZ67" s="69">
        <v>782</v>
      </c>
    </row>
    <row r="68" spans="1:52" ht="12">
      <c r="A68" s="62">
        <v>61</v>
      </c>
      <c r="B68" s="65" t="s">
        <v>226</v>
      </c>
      <c r="C68" s="64" t="s">
        <v>113</v>
      </c>
      <c r="D68" s="69">
        <v>23978.73</v>
      </c>
      <c r="E68" s="69">
        <v>2620.94</v>
      </c>
      <c r="F68" s="68">
        <f t="shared" si="5"/>
        <v>21357.79</v>
      </c>
      <c r="G68" s="69">
        <v>2397.88</v>
      </c>
      <c r="H68" s="69">
        <v>1263.33</v>
      </c>
      <c r="I68" s="68">
        <f t="shared" si="6"/>
        <v>1134.5500000000002</v>
      </c>
      <c r="J68" s="69">
        <v>357707.86</v>
      </c>
      <c r="K68" s="69">
        <v>16.12</v>
      </c>
      <c r="L68" s="69">
        <v>0</v>
      </c>
      <c r="M68" s="69">
        <v>0</v>
      </c>
      <c r="N68" s="69">
        <v>0</v>
      </c>
      <c r="O68" s="69">
        <v>2081995.85</v>
      </c>
      <c r="P68" s="68">
        <f t="shared" si="7"/>
        <v>915545.3600000001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659002.29</v>
      </c>
      <c r="Y68" s="69">
        <v>256543.07</v>
      </c>
      <c r="Z68" s="69">
        <v>0</v>
      </c>
      <c r="AA68" s="69">
        <v>0</v>
      </c>
      <c r="AB68" s="69">
        <v>0</v>
      </c>
      <c r="AC68" s="68">
        <f t="shared" si="8"/>
        <v>263211.79</v>
      </c>
      <c r="AD68" s="68">
        <f t="shared" si="9"/>
        <v>357707.86000000004</v>
      </c>
      <c r="AE68" s="69">
        <v>15677.15</v>
      </c>
      <c r="AF68" s="69">
        <v>18267.66</v>
      </c>
      <c r="AG68" s="69">
        <v>8527.14</v>
      </c>
      <c r="AH68" s="69">
        <v>19574.99</v>
      </c>
      <c r="AI68" s="69">
        <v>0</v>
      </c>
      <c r="AJ68" s="69">
        <v>0</v>
      </c>
      <c r="AK68" s="69">
        <v>239007.5</v>
      </c>
      <c r="AL68" s="69">
        <v>319865.21</v>
      </c>
      <c r="AM68" s="69">
        <v>0</v>
      </c>
      <c r="AN68" s="69">
        <v>0</v>
      </c>
      <c r="AO68" s="68">
        <f t="shared" si="10"/>
        <v>995.9000000000001</v>
      </c>
      <c r="AP68" s="68">
        <f t="shared" si="10"/>
        <v>2620.94</v>
      </c>
      <c r="AQ68" s="69">
        <v>503.79</v>
      </c>
      <c r="AR68" s="69">
        <v>1263.33</v>
      </c>
      <c r="AS68" s="69">
        <v>235.36</v>
      </c>
      <c r="AT68" s="69">
        <v>1100.44</v>
      </c>
      <c r="AU68" s="69">
        <v>0</v>
      </c>
      <c r="AV68" s="69">
        <v>0</v>
      </c>
      <c r="AW68" s="69">
        <v>256.75</v>
      </c>
      <c r="AX68" s="69">
        <v>257.17</v>
      </c>
      <c r="AY68" s="69">
        <v>0</v>
      </c>
      <c r="AZ68" s="69">
        <v>0</v>
      </c>
    </row>
    <row r="69" spans="1:52" ht="12">
      <c r="A69" s="62">
        <v>62</v>
      </c>
      <c r="B69" s="65" t="s">
        <v>227</v>
      </c>
      <c r="C69" s="64" t="s">
        <v>106</v>
      </c>
      <c r="D69" s="69">
        <v>123109.41</v>
      </c>
      <c r="E69" s="69">
        <v>50455.04</v>
      </c>
      <c r="F69" s="68">
        <f t="shared" si="5"/>
        <v>72654.37</v>
      </c>
      <c r="G69" s="69">
        <v>11191.76</v>
      </c>
      <c r="H69" s="69">
        <v>5817.67</v>
      </c>
      <c r="I69" s="68">
        <f t="shared" si="6"/>
        <v>5374.09</v>
      </c>
      <c r="J69" s="69">
        <v>2473099.39</v>
      </c>
      <c r="K69" s="69">
        <v>23.3932</v>
      </c>
      <c r="L69" s="69">
        <v>0</v>
      </c>
      <c r="M69" s="69">
        <v>0</v>
      </c>
      <c r="N69" s="69">
        <v>0</v>
      </c>
      <c r="O69" s="69">
        <v>10023010.79</v>
      </c>
      <c r="P69" s="68">
        <f t="shared" si="7"/>
        <v>3770384.59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2713892.92</v>
      </c>
      <c r="Y69" s="69">
        <v>1056491.67</v>
      </c>
      <c r="Z69" s="69">
        <v>0</v>
      </c>
      <c r="AA69" s="69">
        <v>0</v>
      </c>
      <c r="AB69" s="69">
        <v>0</v>
      </c>
      <c r="AC69" s="68">
        <f t="shared" si="8"/>
        <v>1610650.1</v>
      </c>
      <c r="AD69" s="68">
        <f t="shared" si="9"/>
        <v>2473099.39</v>
      </c>
      <c r="AE69" s="69">
        <v>516435.91</v>
      </c>
      <c r="AF69" s="69">
        <v>971009.02</v>
      </c>
      <c r="AG69" s="69">
        <v>98764.7</v>
      </c>
      <c r="AH69" s="69">
        <v>237646.62</v>
      </c>
      <c r="AI69" s="69">
        <v>343.99</v>
      </c>
      <c r="AJ69" s="69">
        <v>565.44</v>
      </c>
      <c r="AK69" s="69">
        <v>995105.5</v>
      </c>
      <c r="AL69" s="69">
        <v>1263878.31</v>
      </c>
      <c r="AM69" s="69">
        <v>0</v>
      </c>
      <c r="AN69" s="69">
        <v>0</v>
      </c>
      <c r="AO69" s="68">
        <f t="shared" si="10"/>
        <v>25653.92</v>
      </c>
      <c r="AP69" s="68">
        <f t="shared" si="10"/>
        <v>50455.04</v>
      </c>
      <c r="AQ69" s="69">
        <v>2247.9</v>
      </c>
      <c r="AR69" s="69">
        <v>5817.67</v>
      </c>
      <c r="AS69" s="69">
        <v>5406.02</v>
      </c>
      <c r="AT69" s="69">
        <v>12880.34</v>
      </c>
      <c r="AU69" s="69">
        <v>13500</v>
      </c>
      <c r="AV69" s="69">
        <v>13500</v>
      </c>
      <c r="AW69" s="69">
        <v>0</v>
      </c>
      <c r="AX69" s="69">
        <v>4757.03</v>
      </c>
      <c r="AY69" s="69">
        <v>4500</v>
      </c>
      <c r="AZ69" s="69">
        <v>13500</v>
      </c>
    </row>
    <row r="70" spans="1:52" ht="12">
      <c r="A70" s="62">
        <v>63</v>
      </c>
      <c r="B70" s="65" t="s">
        <v>228</v>
      </c>
      <c r="C70" s="64" t="s">
        <v>114</v>
      </c>
      <c r="D70" s="69">
        <v>45301.12</v>
      </c>
      <c r="E70" s="69">
        <v>6923.18</v>
      </c>
      <c r="F70" s="68">
        <f t="shared" si="5"/>
        <v>38377.94</v>
      </c>
      <c r="G70" s="69">
        <v>4118.28</v>
      </c>
      <c r="H70" s="69">
        <v>2180.13</v>
      </c>
      <c r="I70" s="68">
        <f t="shared" si="6"/>
        <v>1938.1499999999996</v>
      </c>
      <c r="J70" s="69">
        <v>576286.97</v>
      </c>
      <c r="K70" s="69">
        <v>14.93</v>
      </c>
      <c r="L70" s="69">
        <v>0</v>
      </c>
      <c r="M70" s="69">
        <v>0</v>
      </c>
      <c r="N70" s="69">
        <v>0</v>
      </c>
      <c r="O70" s="69">
        <v>3662468.19</v>
      </c>
      <c r="P70" s="68">
        <f t="shared" si="7"/>
        <v>1321144.8900000001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950949.61</v>
      </c>
      <c r="Y70" s="69">
        <v>370195.28</v>
      </c>
      <c r="Z70" s="69">
        <v>0</v>
      </c>
      <c r="AA70" s="69">
        <v>0</v>
      </c>
      <c r="AB70" s="69">
        <v>0</v>
      </c>
      <c r="AC70" s="68">
        <f t="shared" si="8"/>
        <v>202775.11</v>
      </c>
      <c r="AD70" s="68">
        <f t="shared" si="9"/>
        <v>576286.97</v>
      </c>
      <c r="AE70" s="69">
        <v>73132.61</v>
      </c>
      <c r="AF70" s="69">
        <v>118962.44</v>
      </c>
      <c r="AG70" s="69">
        <v>20730.72</v>
      </c>
      <c r="AH70" s="69">
        <v>56542.78</v>
      </c>
      <c r="AI70" s="69">
        <v>0</v>
      </c>
      <c r="AJ70" s="69">
        <v>0</v>
      </c>
      <c r="AK70" s="69">
        <v>108911.78</v>
      </c>
      <c r="AL70" s="69">
        <v>400781.75</v>
      </c>
      <c r="AM70" s="69">
        <v>0</v>
      </c>
      <c r="AN70" s="69">
        <v>0</v>
      </c>
      <c r="AO70" s="68">
        <f t="shared" si="10"/>
        <v>2456.75</v>
      </c>
      <c r="AP70" s="68">
        <f t="shared" si="10"/>
        <v>6923.179999999999</v>
      </c>
      <c r="AQ70" s="69">
        <v>875.24</v>
      </c>
      <c r="AR70" s="69">
        <v>2180.13</v>
      </c>
      <c r="AS70" s="69">
        <v>1151.02</v>
      </c>
      <c r="AT70" s="69">
        <v>2553.1</v>
      </c>
      <c r="AU70" s="69">
        <v>0</v>
      </c>
      <c r="AV70" s="69">
        <v>0</v>
      </c>
      <c r="AW70" s="69">
        <v>370.49</v>
      </c>
      <c r="AX70" s="69">
        <v>2019.25</v>
      </c>
      <c r="AY70" s="69">
        <v>60</v>
      </c>
      <c r="AZ70" s="69">
        <v>170.7</v>
      </c>
    </row>
    <row r="71" spans="1:52" ht="12">
      <c r="A71" s="58"/>
      <c r="B71" s="46" t="s">
        <v>160</v>
      </c>
      <c r="C71" s="47"/>
      <c r="D71" s="70">
        <f>SUM(D8:D70)</f>
        <v>1277402271.88</v>
      </c>
      <c r="E71" s="70">
        <f aca="true" t="shared" si="11" ref="E71:AZ71">SUM(E8:E70)</f>
        <v>103273760.43000002</v>
      </c>
      <c r="F71" s="70">
        <f t="shared" si="11"/>
        <v>1174128511.4499996</v>
      </c>
      <c r="G71" s="70">
        <f t="shared" si="11"/>
        <v>116220470.60999997</v>
      </c>
      <c r="H71" s="70">
        <f t="shared" si="11"/>
        <v>61521058.28</v>
      </c>
      <c r="I71" s="70">
        <f t="shared" si="11"/>
        <v>54699412.329999976</v>
      </c>
      <c r="J71" s="70">
        <f t="shared" si="11"/>
        <v>10692199222.789999</v>
      </c>
      <c r="K71" s="70">
        <f t="shared" si="11"/>
        <v>1070.24203</v>
      </c>
      <c r="L71" s="70">
        <f t="shared" si="11"/>
        <v>0</v>
      </c>
      <c r="M71" s="70">
        <f t="shared" si="11"/>
        <v>0</v>
      </c>
      <c r="N71" s="70">
        <f t="shared" si="11"/>
        <v>0</v>
      </c>
      <c r="O71" s="70">
        <f t="shared" si="11"/>
        <v>100701111262.30006</v>
      </c>
      <c r="P71" s="70">
        <f t="shared" si="11"/>
        <v>45001878516.23</v>
      </c>
      <c r="Q71" s="70">
        <f t="shared" si="11"/>
        <v>0</v>
      </c>
      <c r="R71" s="70">
        <f t="shared" si="11"/>
        <v>0</v>
      </c>
      <c r="S71" s="70">
        <f t="shared" si="11"/>
        <v>0</v>
      </c>
      <c r="T71" s="70">
        <f t="shared" si="11"/>
        <v>0</v>
      </c>
      <c r="U71" s="70">
        <f t="shared" si="11"/>
        <v>0</v>
      </c>
      <c r="V71" s="70">
        <f t="shared" si="11"/>
        <v>0</v>
      </c>
      <c r="W71" s="70">
        <f t="shared" si="11"/>
        <v>0</v>
      </c>
      <c r="X71" s="70">
        <f t="shared" si="11"/>
        <v>32391995208.519997</v>
      </c>
      <c r="Y71" s="70">
        <f t="shared" si="11"/>
        <v>12609883307.709995</v>
      </c>
      <c r="Z71" s="70">
        <f t="shared" si="11"/>
        <v>0</v>
      </c>
      <c r="AA71" s="70">
        <f t="shared" si="11"/>
        <v>0</v>
      </c>
      <c r="AB71" s="70">
        <f t="shared" si="11"/>
        <v>0</v>
      </c>
      <c r="AC71" s="70">
        <f t="shared" si="11"/>
        <v>6605290904.579999</v>
      </c>
      <c r="AD71" s="70">
        <f t="shared" si="11"/>
        <v>10692199222.79</v>
      </c>
      <c r="AE71" s="70">
        <f t="shared" si="11"/>
        <v>63733111.65</v>
      </c>
      <c r="AF71" s="70">
        <f t="shared" si="11"/>
        <v>58574114.66</v>
      </c>
      <c r="AG71" s="70">
        <f t="shared" si="11"/>
        <v>949450844.2399999</v>
      </c>
      <c r="AH71" s="70">
        <f t="shared" si="11"/>
        <v>2044161989.2400002</v>
      </c>
      <c r="AI71" s="70">
        <f t="shared" si="11"/>
        <v>6369806.28</v>
      </c>
      <c r="AJ71" s="70">
        <f t="shared" si="11"/>
        <v>18670562.880000003</v>
      </c>
      <c r="AK71" s="70">
        <f t="shared" si="11"/>
        <v>5584009883.8099985</v>
      </c>
      <c r="AL71" s="70">
        <f t="shared" si="11"/>
        <v>8570093513.140003</v>
      </c>
      <c r="AM71" s="70">
        <f t="shared" si="11"/>
        <v>1727258.6</v>
      </c>
      <c r="AN71" s="70">
        <f t="shared" si="11"/>
        <v>699042.8699999999</v>
      </c>
      <c r="AO71" s="70">
        <f t="shared" si="11"/>
        <v>40154335.25999999</v>
      </c>
      <c r="AP71" s="70">
        <f t="shared" si="11"/>
        <v>103273760.43000002</v>
      </c>
      <c r="AQ71" s="70">
        <f t="shared" si="11"/>
        <v>24507695.380000003</v>
      </c>
      <c r="AR71" s="70">
        <f t="shared" si="11"/>
        <v>61521058.28</v>
      </c>
      <c r="AS71" s="70">
        <f t="shared" si="11"/>
        <v>14664660.629999993</v>
      </c>
      <c r="AT71" s="70">
        <f t="shared" si="11"/>
        <v>34961472.89999999</v>
      </c>
      <c r="AU71" s="70">
        <f t="shared" si="11"/>
        <v>522830.83999999997</v>
      </c>
      <c r="AV71" s="70">
        <f t="shared" si="11"/>
        <v>1871907.3399999999</v>
      </c>
      <c r="AW71" s="70">
        <f t="shared" si="11"/>
        <v>435589</v>
      </c>
      <c r="AX71" s="70">
        <f t="shared" si="11"/>
        <v>4854945.169999999</v>
      </c>
      <c r="AY71" s="70">
        <f t="shared" si="11"/>
        <v>23559.41</v>
      </c>
      <c r="AZ71" s="70">
        <f t="shared" si="11"/>
        <v>64376.74</v>
      </c>
    </row>
    <row r="72" spans="1:52" ht="12">
      <c r="A72" s="59"/>
      <c r="B72" s="40" t="s">
        <v>167</v>
      </c>
      <c r="C72" s="41"/>
      <c r="D72" s="71">
        <f>D71-D22</f>
        <v>38587306.870000124</v>
      </c>
      <c r="E72" s="71">
        <f aca="true" t="shared" si="12" ref="E72:AZ72">E71-E22</f>
        <v>10007262.560000017</v>
      </c>
      <c r="F72" s="71">
        <f t="shared" si="12"/>
        <v>28580044.309999704</v>
      </c>
      <c r="G72" s="71">
        <f t="shared" si="12"/>
        <v>3600928.339999974</v>
      </c>
      <c r="H72" s="71">
        <f t="shared" si="12"/>
        <v>1904035.789999999</v>
      </c>
      <c r="I72" s="71">
        <f t="shared" si="12"/>
        <v>1696892.5499999821</v>
      </c>
      <c r="J72" s="71">
        <f t="shared" si="12"/>
        <v>552440157.3899994</v>
      </c>
      <c r="K72" s="71">
        <f t="shared" si="12"/>
        <v>1060.50203</v>
      </c>
      <c r="L72" s="71">
        <f t="shared" si="12"/>
        <v>0</v>
      </c>
      <c r="M72" s="71">
        <f t="shared" si="12"/>
        <v>0</v>
      </c>
      <c r="N72" s="71">
        <f t="shared" si="12"/>
        <v>0</v>
      </c>
      <c r="O72" s="71">
        <f t="shared" si="12"/>
        <v>3181194260.6400604</v>
      </c>
      <c r="P72" s="71">
        <f t="shared" si="12"/>
        <v>1236762144.2600021</v>
      </c>
      <c r="Q72" s="71">
        <f t="shared" si="12"/>
        <v>0</v>
      </c>
      <c r="R72" s="71">
        <f t="shared" si="12"/>
        <v>0</v>
      </c>
      <c r="S72" s="71">
        <f t="shared" si="12"/>
        <v>0</v>
      </c>
      <c r="T72" s="71">
        <f t="shared" si="12"/>
        <v>0</v>
      </c>
      <c r="U72" s="71">
        <f t="shared" si="12"/>
        <v>0</v>
      </c>
      <c r="V72" s="71">
        <f t="shared" si="12"/>
        <v>0</v>
      </c>
      <c r="W72" s="71">
        <f t="shared" si="12"/>
        <v>0</v>
      </c>
      <c r="X72" s="71">
        <f t="shared" si="12"/>
        <v>890211581.6799965</v>
      </c>
      <c r="Y72" s="71">
        <f t="shared" si="12"/>
        <v>346550562.5799961</v>
      </c>
      <c r="Z72" s="71">
        <f t="shared" si="12"/>
        <v>0</v>
      </c>
      <c r="AA72" s="71">
        <f t="shared" si="12"/>
        <v>0</v>
      </c>
      <c r="AB72" s="71">
        <f t="shared" si="12"/>
        <v>0</v>
      </c>
      <c r="AC72" s="71">
        <f t="shared" si="12"/>
        <v>325549184.5099983</v>
      </c>
      <c r="AD72" s="71">
        <f t="shared" si="12"/>
        <v>552440157.3899994</v>
      </c>
      <c r="AE72" s="71">
        <f t="shared" si="12"/>
        <v>73736467.03</v>
      </c>
      <c r="AF72" s="71">
        <f t="shared" si="12"/>
        <v>124772755.38999999</v>
      </c>
      <c r="AG72" s="71">
        <f t="shared" si="12"/>
        <v>30054862.289999843</v>
      </c>
      <c r="AH72" s="71">
        <f t="shared" si="12"/>
        <v>78920557.32000017</v>
      </c>
      <c r="AI72" s="71">
        <f t="shared" si="12"/>
        <v>1502994.88</v>
      </c>
      <c r="AJ72" s="71">
        <f t="shared" si="12"/>
        <v>7704493.9700000025</v>
      </c>
      <c r="AK72" s="71">
        <f t="shared" si="12"/>
        <v>220254860.3099985</v>
      </c>
      <c r="AL72" s="71">
        <f t="shared" si="12"/>
        <v>340945612.5400028</v>
      </c>
      <c r="AM72" s="71">
        <f t="shared" si="12"/>
        <v>0</v>
      </c>
      <c r="AN72" s="71">
        <f t="shared" si="12"/>
        <v>96738.16999999993</v>
      </c>
      <c r="AO72" s="71">
        <f t="shared" si="12"/>
        <v>3380620.2999999896</v>
      </c>
      <c r="AP72" s="71">
        <f t="shared" si="12"/>
        <v>10007262.560000017</v>
      </c>
      <c r="AQ72" s="71">
        <f t="shared" si="12"/>
        <v>756063.3000000045</v>
      </c>
      <c r="AR72" s="71">
        <f t="shared" si="12"/>
        <v>1904035.789999999</v>
      </c>
      <c r="AS72" s="71">
        <f t="shared" si="12"/>
        <v>1980203.3899999931</v>
      </c>
      <c r="AT72" s="71">
        <f t="shared" si="12"/>
        <v>5322934.68999999</v>
      </c>
      <c r="AU72" s="71">
        <f t="shared" si="12"/>
        <v>185730.8</v>
      </c>
      <c r="AV72" s="71">
        <f t="shared" si="12"/>
        <v>863882.8999999999</v>
      </c>
      <c r="AW72" s="71">
        <f t="shared" si="12"/>
        <v>435589</v>
      </c>
      <c r="AX72" s="71">
        <f t="shared" si="12"/>
        <v>1854945.169999999</v>
      </c>
      <c r="AY72" s="70">
        <f t="shared" si="12"/>
        <v>23033.81</v>
      </c>
      <c r="AZ72" s="70">
        <f t="shared" si="12"/>
        <v>61464.009999999995</v>
      </c>
    </row>
    <row r="74" spans="2:52" ht="12">
      <c r="B74" s="188" t="s">
        <v>229</v>
      </c>
      <c r="C74" s="189"/>
      <c r="D74" s="72">
        <v>1277402271.88</v>
      </c>
      <c r="E74" s="72">
        <v>103273760.43000002</v>
      </c>
      <c r="F74" s="72">
        <v>1174128511.4499998</v>
      </c>
      <c r="G74" s="72">
        <v>116220470.60999997</v>
      </c>
      <c r="H74" s="72">
        <v>61521058.28</v>
      </c>
      <c r="I74" s="72">
        <v>54699412.32999998</v>
      </c>
      <c r="J74" s="72">
        <v>10692199222.789999</v>
      </c>
      <c r="K74" s="72">
        <v>1070.24203</v>
      </c>
      <c r="L74" s="72">
        <v>0</v>
      </c>
      <c r="M74" s="72">
        <v>0</v>
      </c>
      <c r="N74" s="72">
        <v>0</v>
      </c>
      <c r="O74" s="72">
        <v>100701111262.30006</v>
      </c>
      <c r="P74" s="72">
        <v>45001878516.23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32391995208.519997</v>
      </c>
      <c r="Y74" s="8">
        <v>12609883307.709995</v>
      </c>
      <c r="Z74" s="72">
        <v>0</v>
      </c>
      <c r="AA74" s="72">
        <v>0</v>
      </c>
      <c r="AB74" s="72">
        <v>0</v>
      </c>
      <c r="AC74" s="72">
        <v>6605290904.579998</v>
      </c>
      <c r="AD74" s="72">
        <v>10692199222.789999</v>
      </c>
      <c r="AE74" s="72">
        <v>63733111.65</v>
      </c>
      <c r="AF74" s="72">
        <v>58574114.66</v>
      </c>
      <c r="AG74" s="72">
        <v>949450844.2399999</v>
      </c>
      <c r="AH74" s="72">
        <v>2044161989.2400002</v>
      </c>
      <c r="AI74" s="72">
        <v>6369806.28</v>
      </c>
      <c r="AJ74" s="72">
        <v>18670562.880000003</v>
      </c>
      <c r="AK74" s="72">
        <v>5584009883.8099985</v>
      </c>
      <c r="AL74" s="72">
        <v>8570093513.140003</v>
      </c>
      <c r="AM74" s="72">
        <v>1727258.6</v>
      </c>
      <c r="AN74" s="72">
        <v>699042.87</v>
      </c>
      <c r="AO74" s="72">
        <v>40154335.25999999</v>
      </c>
      <c r="AP74" s="72">
        <v>103273760.43000002</v>
      </c>
      <c r="AQ74" s="72">
        <v>24507695.380000003</v>
      </c>
      <c r="AR74" s="72">
        <v>61521058.28</v>
      </c>
      <c r="AS74" s="72">
        <v>14664660.629999993</v>
      </c>
      <c r="AT74" s="72">
        <v>34961472.89999999</v>
      </c>
      <c r="AU74" s="72">
        <v>522830.84</v>
      </c>
      <c r="AV74" s="72">
        <v>1842907.34</v>
      </c>
      <c r="AW74" s="72">
        <v>435589</v>
      </c>
      <c r="AX74" s="72">
        <v>4854945.17</v>
      </c>
      <c r="AY74" s="72">
        <v>23559.41</v>
      </c>
      <c r="AZ74" s="72">
        <v>64376.74</v>
      </c>
    </row>
    <row r="75" spans="2:52" ht="12">
      <c r="B75" s="188"/>
      <c r="C75" s="189"/>
      <c r="D75" s="72">
        <v>38587306.870000124</v>
      </c>
      <c r="E75" s="72">
        <v>10007262.560000017</v>
      </c>
      <c r="F75" s="72">
        <v>28580044.309999704</v>
      </c>
      <c r="G75" s="72">
        <v>3600928.339999974</v>
      </c>
      <c r="H75" s="72">
        <v>1904035.79</v>
      </c>
      <c r="I75" s="72">
        <v>1696892.5499999821</v>
      </c>
      <c r="J75" s="72">
        <v>552440157.3899994</v>
      </c>
      <c r="K75" s="72">
        <v>1060.50203</v>
      </c>
      <c r="L75" s="72">
        <v>0</v>
      </c>
      <c r="M75" s="72">
        <v>0</v>
      </c>
      <c r="N75" s="72">
        <v>0</v>
      </c>
      <c r="O75" s="72">
        <v>3181194260.6400604</v>
      </c>
      <c r="P75" s="72">
        <v>1236762144.2600021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890211581.6799965</v>
      </c>
      <c r="Y75" s="72">
        <v>346550562.5799961</v>
      </c>
      <c r="Z75" s="72">
        <v>0</v>
      </c>
      <c r="AA75" s="72">
        <v>0</v>
      </c>
      <c r="AB75" s="72">
        <v>0</v>
      </c>
      <c r="AC75" s="72">
        <v>325549184.5099983</v>
      </c>
      <c r="AD75" s="72">
        <v>552440157.3899994</v>
      </c>
      <c r="AE75" s="72">
        <v>73736467.03</v>
      </c>
      <c r="AF75" s="72">
        <v>124772755.38999999</v>
      </c>
      <c r="AG75" s="72">
        <v>30054862.289999843</v>
      </c>
      <c r="AH75" s="72">
        <v>78920557.32000017</v>
      </c>
      <c r="AI75" s="72">
        <v>1502994.88</v>
      </c>
      <c r="AJ75" s="72">
        <v>7704493.9700000025</v>
      </c>
      <c r="AK75" s="72">
        <v>220254860.3099985</v>
      </c>
      <c r="AL75" s="72">
        <v>340945612.5400028</v>
      </c>
      <c r="AM75" s="72">
        <v>0</v>
      </c>
      <c r="AN75" s="72">
        <v>96738.16999999993</v>
      </c>
      <c r="AO75" s="72">
        <v>3380620.2999999896</v>
      </c>
      <c r="AP75" s="72">
        <v>10007262.560000017</v>
      </c>
      <c r="AQ75" s="72">
        <v>756063.3000000045</v>
      </c>
      <c r="AR75" s="72">
        <v>1904035.79</v>
      </c>
      <c r="AS75" s="72">
        <v>1980203.3899999931</v>
      </c>
      <c r="AT75" s="72">
        <v>5322934.68999999</v>
      </c>
      <c r="AU75" s="72">
        <v>185730.8</v>
      </c>
      <c r="AV75" s="72">
        <v>834882.9</v>
      </c>
      <c r="AW75" s="72">
        <v>435589</v>
      </c>
      <c r="AX75" s="72">
        <v>1854945.17</v>
      </c>
      <c r="AY75" s="72">
        <v>23033.81</v>
      </c>
      <c r="AZ75" s="72">
        <v>61464.01</v>
      </c>
    </row>
    <row r="77" spans="4:52" ht="12">
      <c r="D77" s="8">
        <f>D71-D74</f>
        <v>0</v>
      </c>
      <c r="E77" s="1">
        <f aca="true" t="shared" si="13" ref="E77:AZ77">E71-E74</f>
        <v>0</v>
      </c>
      <c r="F77" s="1">
        <f t="shared" si="13"/>
        <v>0</v>
      </c>
      <c r="G77" s="1">
        <f t="shared" si="13"/>
        <v>0</v>
      </c>
      <c r="H77" s="1">
        <f t="shared" si="13"/>
        <v>0</v>
      </c>
      <c r="I77" s="1">
        <f t="shared" si="13"/>
        <v>0</v>
      </c>
      <c r="J77" s="1">
        <f t="shared" si="13"/>
        <v>0</v>
      </c>
      <c r="K77" s="1">
        <f t="shared" si="13"/>
        <v>0</v>
      </c>
      <c r="L77" s="1">
        <f t="shared" si="13"/>
        <v>0</v>
      </c>
      <c r="M77" s="1">
        <f t="shared" si="13"/>
        <v>0</v>
      </c>
      <c r="N77" s="1">
        <f t="shared" si="13"/>
        <v>0</v>
      </c>
      <c r="O77" s="1">
        <f t="shared" si="13"/>
        <v>0</v>
      </c>
      <c r="P77" s="1">
        <f t="shared" si="13"/>
        <v>0</v>
      </c>
      <c r="Q77" s="1">
        <f t="shared" si="13"/>
        <v>0</v>
      </c>
      <c r="R77" s="1">
        <f t="shared" si="13"/>
        <v>0</v>
      </c>
      <c r="S77" s="1">
        <f t="shared" si="13"/>
        <v>0</v>
      </c>
      <c r="T77" s="1">
        <f t="shared" si="13"/>
        <v>0</v>
      </c>
      <c r="U77" s="1">
        <f t="shared" si="13"/>
        <v>0</v>
      </c>
      <c r="V77" s="1">
        <f t="shared" si="13"/>
        <v>0</v>
      </c>
      <c r="W77" s="1">
        <f t="shared" si="13"/>
        <v>0</v>
      </c>
      <c r="X77" s="1">
        <f t="shared" si="13"/>
        <v>0</v>
      </c>
      <c r="Y77" s="1">
        <f t="shared" si="13"/>
        <v>0</v>
      </c>
      <c r="Z77" s="1">
        <f t="shared" si="13"/>
        <v>0</v>
      </c>
      <c r="AA77" s="1">
        <f t="shared" si="13"/>
        <v>0</v>
      </c>
      <c r="AB77" s="1">
        <f t="shared" si="13"/>
        <v>0</v>
      </c>
      <c r="AC77" s="1">
        <f t="shared" si="13"/>
        <v>0</v>
      </c>
      <c r="AD77" s="1">
        <f t="shared" si="13"/>
        <v>0</v>
      </c>
      <c r="AE77" s="1">
        <f t="shared" si="13"/>
        <v>0</v>
      </c>
      <c r="AF77" s="1">
        <f t="shared" si="13"/>
        <v>0</v>
      </c>
      <c r="AG77" s="1">
        <f t="shared" si="13"/>
        <v>0</v>
      </c>
      <c r="AH77" s="1">
        <f t="shared" si="13"/>
        <v>0</v>
      </c>
      <c r="AI77" s="1">
        <f t="shared" si="13"/>
        <v>0</v>
      </c>
      <c r="AJ77" s="1">
        <f t="shared" si="13"/>
        <v>0</v>
      </c>
      <c r="AK77" s="1">
        <f t="shared" si="13"/>
        <v>0</v>
      </c>
      <c r="AL77" s="1">
        <f t="shared" si="13"/>
        <v>0</v>
      </c>
      <c r="AM77" s="1">
        <f t="shared" si="13"/>
        <v>0</v>
      </c>
      <c r="AN77" s="1">
        <f t="shared" si="13"/>
        <v>0</v>
      </c>
      <c r="AO77" s="1">
        <f t="shared" si="13"/>
        <v>0</v>
      </c>
      <c r="AP77" s="1">
        <f t="shared" si="13"/>
        <v>0</v>
      </c>
      <c r="AQ77" s="1">
        <f t="shared" si="13"/>
        <v>0</v>
      </c>
      <c r="AR77" s="1">
        <f t="shared" si="13"/>
        <v>0</v>
      </c>
      <c r="AS77" s="1">
        <f t="shared" si="13"/>
        <v>0</v>
      </c>
      <c r="AT77" s="1">
        <f t="shared" si="13"/>
        <v>0</v>
      </c>
      <c r="AU77" s="1">
        <f t="shared" si="13"/>
        <v>0</v>
      </c>
      <c r="AV77" s="1">
        <f t="shared" si="13"/>
        <v>28999.999999999767</v>
      </c>
      <c r="AW77" s="1">
        <f t="shared" si="13"/>
        <v>0</v>
      </c>
      <c r="AX77" s="1">
        <f t="shared" si="13"/>
        <v>0</v>
      </c>
      <c r="AY77" s="1">
        <f t="shared" si="13"/>
        <v>0</v>
      </c>
      <c r="AZ77" s="1">
        <f t="shared" si="13"/>
        <v>0</v>
      </c>
    </row>
    <row r="79" spans="16:25" ht="12">
      <c r="P79" s="8"/>
      <c r="Y79" s="8"/>
    </row>
    <row r="80" ht="12">
      <c r="AD80" s="8"/>
    </row>
  </sheetData>
  <sheetProtection/>
  <mergeCells count="26">
    <mergeCell ref="AK5:AL5"/>
    <mergeCell ref="O5:O6"/>
    <mergeCell ref="P5:AB5"/>
    <mergeCell ref="AC5:AD5"/>
    <mergeCell ref="AW5:AX5"/>
    <mergeCell ref="AC4:AN4"/>
    <mergeCell ref="B74:C75"/>
    <mergeCell ref="AU5:AV5"/>
    <mergeCell ref="AE5:AF5"/>
    <mergeCell ref="AG5:AH5"/>
    <mergeCell ref="AO4:AZ4"/>
    <mergeCell ref="D5:F5"/>
    <mergeCell ref="G5:I5"/>
    <mergeCell ref="J5:K5"/>
    <mergeCell ref="AI5:AJ5"/>
    <mergeCell ref="O4:AB4"/>
    <mergeCell ref="AY5:AZ5"/>
    <mergeCell ref="AM5:AN5"/>
    <mergeCell ref="AO5:AP5"/>
    <mergeCell ref="AQ5:AR5"/>
    <mergeCell ref="AS5:AT5"/>
    <mergeCell ref="A4:A6"/>
    <mergeCell ref="B4:B6"/>
    <mergeCell ref="C4:C6"/>
    <mergeCell ref="D4:N4"/>
    <mergeCell ref="L5:N5"/>
  </mergeCells>
  <conditionalFormatting sqref="B8:C70">
    <cfRule type="cellIs" priority="1" dxfId="26" operator="lessThan" stopIfTrue="1">
      <formula>0</formula>
    </cfRule>
  </conditionalFormatting>
  <conditionalFormatting sqref="J8:J70">
    <cfRule type="cellIs" priority="2" dxfId="4" operator="between" stopIfTrue="1">
      <formula>$J8</formula>
      <formula>$AD8</formula>
    </cfRule>
  </conditionalFormatting>
  <conditionalFormatting sqref="E8:E70">
    <cfRule type="cellIs" priority="3" dxfId="4" operator="between" stopIfTrue="1">
      <formula>$E8</formula>
      <formula>$AP8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tabSelected="1" view="pageLayout" showRuler="0" zoomScale="121" zoomScaleNormal="140" zoomScalePageLayoutView="121" workbookViewId="0" topLeftCell="A1">
      <selection activeCell="C83" sqref="C83"/>
    </sheetView>
  </sheetViews>
  <sheetFormatPr defaultColWidth="1.00390625" defaultRowHeight="12.75"/>
  <cols>
    <col min="1" max="1" width="2.00390625" style="78" customWidth="1"/>
    <col min="2" max="2" width="20.375" style="90" customWidth="1"/>
    <col min="3" max="3" width="15.00390625" style="90" customWidth="1"/>
    <col min="4" max="4" width="7.00390625" style="110" customWidth="1"/>
    <col min="5" max="5" width="10.25390625" style="110" customWidth="1"/>
    <col min="6" max="6" width="10.625" style="110" customWidth="1"/>
    <col min="7" max="7" width="10.375" style="110" customWidth="1"/>
    <col min="8" max="8" width="10.75390625" style="110" customWidth="1"/>
    <col min="9" max="9" width="10.375" style="90" customWidth="1"/>
    <col min="10" max="10" width="10.75390625" style="90" customWidth="1"/>
    <col min="11" max="11" width="10.25390625" style="90" customWidth="1"/>
    <col min="12" max="12" width="10.625" style="90" customWidth="1"/>
    <col min="13" max="13" width="10.25390625" style="90" customWidth="1"/>
    <col min="14" max="14" width="10.375" style="90" customWidth="1"/>
    <col min="15" max="15" width="10.25390625" style="90" customWidth="1"/>
    <col min="16" max="17" width="10.375" style="90" customWidth="1"/>
    <col min="18" max="18" width="10.625" style="90" customWidth="1"/>
    <col min="19" max="21" width="10.375" style="90" customWidth="1"/>
    <col min="22" max="22" width="10.25390625" style="90" customWidth="1"/>
    <col min="23" max="28" width="10.375" style="90" customWidth="1"/>
    <col min="29" max="16384" width="1.00390625" style="90" customWidth="1"/>
  </cols>
  <sheetData>
    <row r="1" spans="9:22" ht="6.75" customHeight="1">
      <c r="I1" s="199"/>
      <c r="J1" s="199"/>
      <c r="P1" s="111"/>
      <c r="R1" s="111"/>
      <c r="T1" s="111"/>
      <c r="V1" s="111"/>
    </row>
    <row r="2" spans="1:28" s="110" customFormat="1" ht="16.5" customHeight="1">
      <c r="A2" s="202" t="s">
        <v>289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</row>
    <row r="3" spans="1:28" s="112" customFormat="1" ht="24" customHeight="1">
      <c r="A3" s="203" t="s">
        <v>115</v>
      </c>
      <c r="B3" s="196" t="s">
        <v>244</v>
      </c>
      <c r="C3" s="193" t="s">
        <v>230</v>
      </c>
      <c r="D3" s="192" t="s">
        <v>243</v>
      </c>
      <c r="E3" s="200" t="s">
        <v>255</v>
      </c>
      <c r="F3" s="200"/>
      <c r="G3" s="200" t="s">
        <v>256</v>
      </c>
      <c r="H3" s="200"/>
      <c r="I3" s="200" t="s">
        <v>257</v>
      </c>
      <c r="J3" s="200"/>
      <c r="K3" s="200" t="s">
        <v>258</v>
      </c>
      <c r="L3" s="200"/>
      <c r="M3" s="200" t="s">
        <v>259</v>
      </c>
      <c r="N3" s="200"/>
      <c r="O3" s="200" t="s">
        <v>260</v>
      </c>
      <c r="P3" s="200"/>
      <c r="Q3" s="200" t="s">
        <v>269</v>
      </c>
      <c r="R3" s="200"/>
      <c r="S3" s="200" t="s">
        <v>275</v>
      </c>
      <c r="T3" s="200"/>
      <c r="U3" s="200" t="s">
        <v>281</v>
      </c>
      <c r="V3" s="200"/>
      <c r="W3" s="200" t="s">
        <v>286</v>
      </c>
      <c r="X3" s="200"/>
      <c r="Y3" s="200" t="s">
        <v>288</v>
      </c>
      <c r="Z3" s="200"/>
      <c r="AA3" s="200" t="s">
        <v>290</v>
      </c>
      <c r="AB3" s="200"/>
    </row>
    <row r="4" spans="1:28" s="113" customFormat="1" ht="19.5" customHeight="1">
      <c r="A4" s="203"/>
      <c r="B4" s="197"/>
      <c r="C4" s="194"/>
      <c r="D4" s="192"/>
      <c r="E4" s="201" t="s">
        <v>261</v>
      </c>
      <c r="F4" s="201" t="s">
        <v>262</v>
      </c>
      <c r="G4" s="201" t="s">
        <v>261</v>
      </c>
      <c r="H4" s="201" t="s">
        <v>262</v>
      </c>
      <c r="I4" s="201" t="s">
        <v>261</v>
      </c>
      <c r="J4" s="201" t="s">
        <v>262</v>
      </c>
      <c r="K4" s="201" t="s">
        <v>261</v>
      </c>
      <c r="L4" s="201" t="s">
        <v>262</v>
      </c>
      <c r="M4" s="201" t="s">
        <v>261</v>
      </c>
      <c r="N4" s="201" t="s">
        <v>262</v>
      </c>
      <c r="O4" s="201" t="s">
        <v>261</v>
      </c>
      <c r="P4" s="201" t="s">
        <v>262</v>
      </c>
      <c r="Q4" s="201" t="s">
        <v>261</v>
      </c>
      <c r="R4" s="201" t="s">
        <v>262</v>
      </c>
      <c r="S4" s="201" t="s">
        <v>261</v>
      </c>
      <c r="T4" s="201" t="s">
        <v>262</v>
      </c>
      <c r="U4" s="201" t="s">
        <v>261</v>
      </c>
      <c r="V4" s="201" t="s">
        <v>262</v>
      </c>
      <c r="W4" s="201" t="s">
        <v>261</v>
      </c>
      <c r="X4" s="201" t="s">
        <v>262</v>
      </c>
      <c r="Y4" s="201" t="s">
        <v>261</v>
      </c>
      <c r="Z4" s="201" t="s">
        <v>262</v>
      </c>
      <c r="AA4" s="201" t="s">
        <v>261</v>
      </c>
      <c r="AB4" s="201" t="s">
        <v>262</v>
      </c>
    </row>
    <row r="5" spans="1:28" s="113" customFormat="1" ht="21.75" customHeight="1">
      <c r="A5" s="203"/>
      <c r="B5" s="198"/>
      <c r="C5" s="195"/>
      <c r="D5" s="192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</row>
    <row r="6" spans="1:28" s="115" customFormat="1" ht="11.25" customHeight="1">
      <c r="A6" s="114">
        <v>1</v>
      </c>
      <c r="B6" s="100" t="s">
        <v>176</v>
      </c>
      <c r="C6" s="101" t="s">
        <v>231</v>
      </c>
      <c r="D6" s="102" t="s">
        <v>53</v>
      </c>
      <c r="E6" s="145">
        <v>1.0286575422087896</v>
      </c>
      <c r="F6" s="145">
        <v>0.008360607352188734</v>
      </c>
      <c r="G6" s="145">
        <v>1.2619409322236341</v>
      </c>
      <c r="H6" s="145">
        <v>0.02605602804448369</v>
      </c>
      <c r="I6" s="145">
        <v>1.2322497909247638</v>
      </c>
      <c r="J6" s="145">
        <v>0.022752591161944193</v>
      </c>
      <c r="K6" s="146">
        <v>1.058264432282</v>
      </c>
      <c r="L6" s="146">
        <v>0.008013512989</v>
      </c>
      <c r="M6" s="147">
        <v>0.692134258121</v>
      </c>
      <c r="N6" s="148">
        <v>0.003961695075</v>
      </c>
      <c r="O6" s="142">
        <v>1.07873881565</v>
      </c>
      <c r="P6" s="149">
        <v>0.014525266716</v>
      </c>
      <c r="Q6" s="144">
        <v>1.074340832084</v>
      </c>
      <c r="R6" s="144">
        <v>0.010369532796</v>
      </c>
      <c r="S6" s="144">
        <v>1.024695604834</v>
      </c>
      <c r="T6" s="144">
        <v>0.005698116726</v>
      </c>
      <c r="U6" s="144">
        <v>1.016955870311</v>
      </c>
      <c r="V6" s="144">
        <v>0.006325934609</v>
      </c>
      <c r="W6" s="144">
        <v>1.064581373991</v>
      </c>
      <c r="X6" s="144">
        <v>0.011672707219</v>
      </c>
      <c r="Y6" s="142">
        <v>0.98454685926</v>
      </c>
      <c r="Z6" s="142">
        <v>0.004122648922</v>
      </c>
      <c r="AA6" s="142">
        <v>1.1769895426</v>
      </c>
      <c r="AB6" s="142">
        <v>0.018402469781</v>
      </c>
    </row>
    <row r="7" spans="1:28" s="116" customFormat="1" ht="11.25" customHeight="1">
      <c r="A7" s="114">
        <f>A6+1</f>
        <v>2</v>
      </c>
      <c r="B7" s="103">
        <v>1</v>
      </c>
      <c r="C7" s="104" t="s">
        <v>232</v>
      </c>
      <c r="D7" s="105" t="s">
        <v>52</v>
      </c>
      <c r="E7" s="144">
        <v>1.019999456611384</v>
      </c>
      <c r="F7" s="144">
        <v>0.004604575203483382</v>
      </c>
      <c r="G7" s="144">
        <v>1.2291692936024647</v>
      </c>
      <c r="H7" s="144">
        <v>0.022038809009025818</v>
      </c>
      <c r="I7" s="144">
        <v>1.2759614095934064</v>
      </c>
      <c r="J7" s="144">
        <v>0.025873184183023812</v>
      </c>
      <c r="K7" s="142">
        <v>1.061757394564</v>
      </c>
      <c r="L7" s="142">
        <v>0.008024028912</v>
      </c>
      <c r="M7" s="149">
        <v>0.595373944862</v>
      </c>
      <c r="N7" s="148">
        <v>0.002823947011</v>
      </c>
      <c r="O7" s="146">
        <v>1.405526564679</v>
      </c>
      <c r="P7" s="147">
        <v>0.040672159161</v>
      </c>
      <c r="Q7" s="144">
        <v>1.24141303147</v>
      </c>
      <c r="R7" s="144">
        <v>0.022330239952</v>
      </c>
      <c r="S7" s="144">
        <v>1.006440887414</v>
      </c>
      <c r="T7" s="144">
        <v>0.002513659867</v>
      </c>
      <c r="U7" s="144">
        <v>1.053385538057</v>
      </c>
      <c r="V7" s="144">
        <v>0.006775296951</v>
      </c>
      <c r="W7" s="144">
        <v>1.060947922113</v>
      </c>
      <c r="X7" s="144">
        <v>0.007709378571</v>
      </c>
      <c r="Y7" s="167">
        <v>0.97137375203</v>
      </c>
      <c r="Z7" s="167">
        <v>0.003445123543</v>
      </c>
      <c r="AA7" s="167">
        <v>1.149678943542</v>
      </c>
      <c r="AB7" s="167">
        <v>0.014582545959</v>
      </c>
    </row>
    <row r="8" spans="1:28" s="117" customFormat="1" ht="11.25" customHeight="1">
      <c r="A8" s="114">
        <f aca="true" t="shared" si="0" ref="A8:A71">A7+1</f>
        <v>3</v>
      </c>
      <c r="B8" s="103" t="s">
        <v>177</v>
      </c>
      <c r="C8" s="104"/>
      <c r="D8" s="105" t="s">
        <v>102</v>
      </c>
      <c r="E8" s="144">
        <v>0.9869243817618805</v>
      </c>
      <c r="F8" s="144">
        <v>0.005743818127102964</v>
      </c>
      <c r="G8" s="144">
        <v>1.1414226534557792</v>
      </c>
      <c r="H8" s="144">
        <v>0.020492661929180672</v>
      </c>
      <c r="I8" s="144">
        <v>1.1327320735896016</v>
      </c>
      <c r="J8" s="144">
        <v>0.018055530508087614</v>
      </c>
      <c r="K8" s="142">
        <v>1.051549601564</v>
      </c>
      <c r="L8" s="142">
        <v>0.008055754641</v>
      </c>
      <c r="M8" s="149">
        <v>0.61196923363</v>
      </c>
      <c r="N8" s="148">
        <v>0.001992024712</v>
      </c>
      <c r="O8" s="146">
        <v>1.317755929174</v>
      </c>
      <c r="P8" s="147">
        <v>0.038116895506</v>
      </c>
      <c r="Q8" s="144">
        <v>1.189707763939</v>
      </c>
      <c r="R8" s="144">
        <v>0.023579135796</v>
      </c>
      <c r="S8" s="144">
        <v>0.933536641371</v>
      </c>
      <c r="T8" s="144">
        <v>0.001594378622</v>
      </c>
      <c r="U8" s="144">
        <v>1.040360648552</v>
      </c>
      <c r="V8" s="144">
        <v>0.006509250436</v>
      </c>
      <c r="W8" s="144">
        <v>0.991839339541</v>
      </c>
      <c r="X8" s="144">
        <v>0.001674986011</v>
      </c>
      <c r="Y8" s="167">
        <v>1.008689418196</v>
      </c>
      <c r="Z8" s="167">
        <v>0.0042145212</v>
      </c>
      <c r="AA8" s="167">
        <v>1.144139984781</v>
      </c>
      <c r="AB8" s="167">
        <v>0.017601462106</v>
      </c>
    </row>
    <row r="9" spans="1:28" ht="11.25" customHeight="1">
      <c r="A9" s="114">
        <f t="shared" si="0"/>
        <v>4</v>
      </c>
      <c r="B9" s="103" t="s">
        <v>179</v>
      </c>
      <c r="C9" s="104"/>
      <c r="D9" s="105" t="s">
        <v>55</v>
      </c>
      <c r="E9" s="144">
        <v>1.0248840970909932</v>
      </c>
      <c r="F9" s="144">
        <v>0.006978726464531394</v>
      </c>
      <c r="G9" s="144">
        <v>1.231402154205137</v>
      </c>
      <c r="H9" s="144">
        <v>0.030411809328082455</v>
      </c>
      <c r="I9" s="144">
        <v>1.206510558572483</v>
      </c>
      <c r="J9" s="144">
        <v>0.027269129081802457</v>
      </c>
      <c r="K9" s="142">
        <v>1.070770284658</v>
      </c>
      <c r="L9" s="142">
        <v>0.010444498469</v>
      </c>
      <c r="M9" s="149">
        <v>0.565986195868</v>
      </c>
      <c r="N9" s="148">
        <v>0.00299400669</v>
      </c>
      <c r="O9" s="146">
        <v>1.319355775413</v>
      </c>
      <c r="P9" s="147">
        <v>0.039112877043</v>
      </c>
      <c r="Q9" s="144">
        <v>1.146730353313</v>
      </c>
      <c r="R9" s="144">
        <v>0.01916441863</v>
      </c>
      <c r="S9" s="144">
        <v>0.950641940945</v>
      </c>
      <c r="T9" s="144">
        <v>0.002055999774</v>
      </c>
      <c r="U9" s="144">
        <v>1.056561963595</v>
      </c>
      <c r="V9" s="144">
        <v>0.007859982738</v>
      </c>
      <c r="W9" s="150">
        <v>1.008199899095</v>
      </c>
      <c r="X9" s="150">
        <v>0.002218828638</v>
      </c>
      <c r="Y9" s="144"/>
      <c r="Z9" s="144"/>
      <c r="AA9" s="144"/>
      <c r="AB9" s="144"/>
    </row>
    <row r="10" spans="1:28" ht="11.25" customHeight="1">
      <c r="A10" s="114">
        <f t="shared" si="0"/>
        <v>5</v>
      </c>
      <c r="B10" s="103" t="s">
        <v>180</v>
      </c>
      <c r="C10" s="104"/>
      <c r="D10" s="105" t="s">
        <v>56</v>
      </c>
      <c r="E10" s="144">
        <v>1.0262604707917524</v>
      </c>
      <c r="F10" s="144">
        <v>0.00579558029670721</v>
      </c>
      <c r="G10" s="144">
        <v>1.0797386695980455</v>
      </c>
      <c r="H10" s="144">
        <v>0.013629410768745893</v>
      </c>
      <c r="I10" s="144">
        <v>1.1389585473102612</v>
      </c>
      <c r="J10" s="144">
        <v>0.0198918828917317</v>
      </c>
      <c r="K10" s="142">
        <v>1.031899560042</v>
      </c>
      <c r="L10" s="142">
        <v>0.006300030139</v>
      </c>
      <c r="M10" s="149">
        <v>0.786156694946</v>
      </c>
      <c r="N10" s="148">
        <v>0.001896778655</v>
      </c>
      <c r="O10" s="146">
        <v>1.149937617962</v>
      </c>
      <c r="P10" s="147">
        <v>0.018461011689</v>
      </c>
      <c r="Q10" s="144">
        <v>1.090632073511</v>
      </c>
      <c r="R10" s="144">
        <v>0.012656402953</v>
      </c>
      <c r="S10" s="144">
        <v>1.004737604212</v>
      </c>
      <c r="T10" s="144">
        <v>0.002174061568</v>
      </c>
      <c r="U10" s="144">
        <v>1.059146699359</v>
      </c>
      <c r="V10" s="144">
        <v>0.007996791373</v>
      </c>
      <c r="W10" s="144">
        <v>1.076825475828</v>
      </c>
      <c r="X10" s="144">
        <v>0.009449961051</v>
      </c>
      <c r="Y10" s="144">
        <v>0.964702560515</v>
      </c>
      <c r="Z10" s="144">
        <v>0.00216069916</v>
      </c>
      <c r="AA10" s="144">
        <v>1.196790470373</v>
      </c>
      <c r="AB10" s="144">
        <v>0.023222929003</v>
      </c>
    </row>
    <row r="11" spans="1:28" s="170" customFormat="1" ht="11.25" customHeight="1">
      <c r="A11" s="171">
        <f t="shared" si="0"/>
        <v>6</v>
      </c>
      <c r="B11" s="103" t="s">
        <v>181</v>
      </c>
      <c r="C11" s="104" t="s">
        <v>232</v>
      </c>
      <c r="D11" s="105" t="s">
        <v>103</v>
      </c>
      <c r="E11" s="144">
        <v>1.0250214768429757</v>
      </c>
      <c r="F11" s="144">
        <v>0.00450732261349816</v>
      </c>
      <c r="G11" s="144">
        <v>1.1938695335050131</v>
      </c>
      <c r="H11" s="144">
        <v>0.02088050736107851</v>
      </c>
      <c r="I11" s="144">
        <v>1.2155243899047787</v>
      </c>
      <c r="J11" s="144">
        <v>0.023354156844949993</v>
      </c>
      <c r="K11" s="142">
        <v>1.050140221437</v>
      </c>
      <c r="L11" s="142">
        <v>0.006339354732</v>
      </c>
      <c r="M11" s="149">
        <v>0.665799463905</v>
      </c>
      <c r="N11" s="148">
        <v>0.001188658998</v>
      </c>
      <c r="O11" s="146">
        <v>1.23851832662</v>
      </c>
      <c r="P11" s="147">
        <v>0.026365107641</v>
      </c>
      <c r="Q11" s="144">
        <v>1.177319217901</v>
      </c>
      <c r="R11" s="144">
        <v>0.020668154292</v>
      </c>
      <c r="S11" s="144">
        <v>0.943374815728</v>
      </c>
      <c r="T11" s="144">
        <v>0.002483920202</v>
      </c>
      <c r="U11" s="144">
        <v>1.124591387612</v>
      </c>
      <c r="V11" s="144">
        <v>0.015264110355</v>
      </c>
      <c r="W11" s="144">
        <v>1.145157568338</v>
      </c>
      <c r="X11" s="144">
        <v>0.015408584543</v>
      </c>
      <c r="Y11" s="144"/>
      <c r="Z11" s="144"/>
      <c r="AA11" s="144"/>
      <c r="AB11" s="144"/>
    </row>
    <row r="12" spans="1:28" s="170" customFormat="1" ht="11.25" customHeight="1">
      <c r="A12" s="171">
        <f t="shared" si="0"/>
        <v>7</v>
      </c>
      <c r="B12" s="103" t="s">
        <v>181</v>
      </c>
      <c r="C12" s="104" t="s">
        <v>231</v>
      </c>
      <c r="D12" s="105" t="s">
        <v>104</v>
      </c>
      <c r="E12" s="144">
        <v>1.0212007380870158</v>
      </c>
      <c r="F12" s="144">
        <v>0.005654819447359795</v>
      </c>
      <c r="G12" s="144">
        <v>1.0643766734345257</v>
      </c>
      <c r="H12" s="144">
        <v>0.009392231821332251</v>
      </c>
      <c r="I12" s="144">
        <v>1.0966923235045885</v>
      </c>
      <c r="J12" s="144">
        <v>0.01203314033848029</v>
      </c>
      <c r="K12" s="142">
        <v>1.044153373724</v>
      </c>
      <c r="L12" s="142">
        <v>0.006383262164</v>
      </c>
      <c r="M12" s="149">
        <v>0.768710872903</v>
      </c>
      <c r="N12" s="148">
        <v>0.002752656032</v>
      </c>
      <c r="O12" s="146">
        <v>1.190625166144</v>
      </c>
      <c r="P12" s="147">
        <v>0.024230282166</v>
      </c>
      <c r="Q12" s="144">
        <v>1.097106386855</v>
      </c>
      <c r="R12" s="144">
        <v>0.016088457908</v>
      </c>
      <c r="S12" s="144">
        <v>1.031014195172</v>
      </c>
      <c r="T12" s="144">
        <v>0.00827650584</v>
      </c>
      <c r="U12" s="144">
        <v>1.074533969822</v>
      </c>
      <c r="V12" s="144">
        <v>0.013584742178</v>
      </c>
      <c r="W12" s="144">
        <v>1.045574223378</v>
      </c>
      <c r="X12" s="144">
        <v>0.011414608864</v>
      </c>
      <c r="Y12" s="144"/>
      <c r="Z12" s="144"/>
      <c r="AA12" s="144"/>
      <c r="AB12" s="144"/>
    </row>
    <row r="13" spans="1:28" s="170" customFormat="1" ht="11.25" customHeight="1">
      <c r="A13" s="171">
        <f t="shared" si="0"/>
        <v>8</v>
      </c>
      <c r="B13" s="103" t="s">
        <v>182</v>
      </c>
      <c r="C13" s="104"/>
      <c r="D13" s="105" t="s">
        <v>112</v>
      </c>
      <c r="E13" s="144">
        <v>1.0656900922160644</v>
      </c>
      <c r="F13" s="144">
        <v>0.010338641953958881</v>
      </c>
      <c r="G13" s="144">
        <v>1.1544765860184851</v>
      </c>
      <c r="H13" s="144">
        <v>0.020040858986161734</v>
      </c>
      <c r="I13" s="144">
        <v>1.1421262830207672</v>
      </c>
      <c r="J13" s="144">
        <v>0.021310430846886254</v>
      </c>
      <c r="K13" s="142">
        <v>1.080619443595</v>
      </c>
      <c r="L13" s="142">
        <v>0.012638092663</v>
      </c>
      <c r="M13" s="149">
        <v>0.588845012632</v>
      </c>
      <c r="N13" s="148">
        <v>0.002312623092</v>
      </c>
      <c r="O13" s="146">
        <v>1.374870853667</v>
      </c>
      <c r="P13" s="147">
        <v>0.045532859336</v>
      </c>
      <c r="Q13" s="144">
        <v>1.171801503766</v>
      </c>
      <c r="R13" s="144">
        <v>0.021955819322</v>
      </c>
      <c r="S13" s="144">
        <v>0.948303647332</v>
      </c>
      <c r="T13" s="144">
        <v>0.00353225278</v>
      </c>
      <c r="U13" s="144">
        <v>1.049630398541</v>
      </c>
      <c r="V13" s="144">
        <v>0.010546137701</v>
      </c>
      <c r="W13" s="144">
        <v>1.022902286319</v>
      </c>
      <c r="X13" s="144">
        <v>0.006421368833</v>
      </c>
      <c r="Y13" s="144">
        <v>1.049791977563</v>
      </c>
      <c r="Z13" s="144">
        <v>0.011146659824</v>
      </c>
      <c r="AA13" s="144">
        <v>1.18630948894</v>
      </c>
      <c r="AB13" s="144">
        <v>0.02537641849</v>
      </c>
    </row>
    <row r="14" spans="1:28" s="170" customFormat="1" ht="11.25" customHeight="1">
      <c r="A14" s="171">
        <f t="shared" si="0"/>
        <v>9</v>
      </c>
      <c r="B14" s="103" t="s">
        <v>183</v>
      </c>
      <c r="C14" s="104"/>
      <c r="D14" s="105" t="s">
        <v>57</v>
      </c>
      <c r="E14" s="144">
        <v>1.0270412327068008</v>
      </c>
      <c r="F14" s="144">
        <v>0.005031088760878707</v>
      </c>
      <c r="G14" s="144">
        <v>1.1566701893995193</v>
      </c>
      <c r="H14" s="144">
        <v>0.01879184682327762</v>
      </c>
      <c r="I14" s="144">
        <v>1.1746731760884896</v>
      </c>
      <c r="J14" s="144">
        <v>0.020925182085436676</v>
      </c>
      <c r="K14" s="142">
        <v>1.060036620811</v>
      </c>
      <c r="L14" s="142">
        <v>0.008121598867</v>
      </c>
      <c r="M14" s="149">
        <v>0.728996441143</v>
      </c>
      <c r="N14" s="148">
        <v>0.001443534926</v>
      </c>
      <c r="O14" s="146">
        <v>1.270880903163</v>
      </c>
      <c r="P14" s="147">
        <v>0.032324738266</v>
      </c>
      <c r="Q14" s="144">
        <v>1.110240384229</v>
      </c>
      <c r="R14" s="144">
        <v>0.013478740535</v>
      </c>
      <c r="S14" s="144">
        <v>1.031308145682</v>
      </c>
      <c r="T14" s="144">
        <v>0.004940393032</v>
      </c>
      <c r="U14" s="144">
        <v>1.059550832448</v>
      </c>
      <c r="V14" s="144">
        <v>0.007561004986</v>
      </c>
      <c r="W14" s="144">
        <v>1.09048925395</v>
      </c>
      <c r="X14" s="144">
        <v>0.011105433113</v>
      </c>
      <c r="Y14" s="144">
        <v>0.991963681217</v>
      </c>
      <c r="Z14" s="144">
        <v>0.002342726798</v>
      </c>
      <c r="AA14" s="144">
        <v>1.180806341443</v>
      </c>
      <c r="AB14" s="144">
        <v>0.021170274337</v>
      </c>
    </row>
    <row r="15" spans="1:28" s="170" customFormat="1" ht="11.25" customHeight="1">
      <c r="A15" s="171">
        <f t="shared" si="0"/>
        <v>10</v>
      </c>
      <c r="B15" s="97" t="s">
        <v>270</v>
      </c>
      <c r="C15" s="98" t="s">
        <v>231</v>
      </c>
      <c r="D15" s="96" t="s">
        <v>271</v>
      </c>
      <c r="E15" s="144"/>
      <c r="F15" s="144"/>
      <c r="G15" s="144"/>
      <c r="H15" s="144"/>
      <c r="I15" s="144"/>
      <c r="J15" s="144"/>
      <c r="K15" s="142"/>
      <c r="L15" s="142"/>
      <c r="M15" s="149"/>
      <c r="N15" s="148"/>
      <c r="O15" s="146"/>
      <c r="P15" s="147"/>
      <c r="Q15" s="151">
        <v>1</v>
      </c>
      <c r="R15" s="144">
        <v>0</v>
      </c>
      <c r="S15" s="151">
        <v>1</v>
      </c>
      <c r="T15" s="144">
        <v>0</v>
      </c>
      <c r="U15" s="144"/>
      <c r="V15" s="144"/>
      <c r="W15" s="144">
        <v>0.999600083512</v>
      </c>
      <c r="X15" s="144">
        <v>0.000399916488</v>
      </c>
      <c r="Y15" s="144"/>
      <c r="Z15" s="144"/>
      <c r="AA15" s="144"/>
      <c r="AB15" s="144"/>
    </row>
    <row r="16" spans="1:28" s="170" customFormat="1" ht="11.25" customHeight="1">
      <c r="A16" s="171">
        <f t="shared" si="0"/>
        <v>11</v>
      </c>
      <c r="B16" s="107" t="s">
        <v>175</v>
      </c>
      <c r="C16" s="108"/>
      <c r="D16" s="105" t="s">
        <v>58</v>
      </c>
      <c r="E16" s="144">
        <v>1.0054993326565687</v>
      </c>
      <c r="F16" s="144">
        <v>0.0032966269574342018</v>
      </c>
      <c r="G16" s="144">
        <v>1.1021414704446018</v>
      </c>
      <c r="H16" s="144">
        <v>0.01856461062654583</v>
      </c>
      <c r="I16" s="144">
        <v>1.168133343836182</v>
      </c>
      <c r="J16" s="144">
        <v>0.026533461708963074</v>
      </c>
      <c r="K16" s="142">
        <v>1.05265755473</v>
      </c>
      <c r="L16" s="142">
        <v>0.015225147927</v>
      </c>
      <c r="M16" s="149">
        <v>0.590221153341</v>
      </c>
      <c r="N16" s="148">
        <v>0.008466032011</v>
      </c>
      <c r="O16" s="146">
        <v>1.341223377897</v>
      </c>
      <c r="P16" s="147">
        <v>0.049185112167</v>
      </c>
      <c r="Q16" s="144">
        <v>1.144344482454</v>
      </c>
      <c r="R16" s="144">
        <v>0.022628914157</v>
      </c>
      <c r="S16" s="144">
        <v>0.960692512952</v>
      </c>
      <c r="T16" s="144">
        <v>0.007024123119</v>
      </c>
      <c r="U16" s="144">
        <v>1.089005028158</v>
      </c>
      <c r="V16" s="144">
        <v>0.017710163205</v>
      </c>
      <c r="W16" s="144">
        <v>1.025348399002</v>
      </c>
      <c r="X16" s="144">
        <v>0.010404859972</v>
      </c>
      <c r="Y16" s="144"/>
      <c r="Z16" s="144"/>
      <c r="AA16" s="144"/>
      <c r="AB16" s="144"/>
    </row>
    <row r="17" spans="1:28" s="170" customFormat="1" ht="11.25" customHeight="1">
      <c r="A17" s="171">
        <f t="shared" si="0"/>
        <v>12</v>
      </c>
      <c r="B17" s="103" t="s">
        <v>277</v>
      </c>
      <c r="C17" s="104"/>
      <c r="D17" s="105" t="s">
        <v>83</v>
      </c>
      <c r="E17" s="144">
        <v>1.0700653082926388</v>
      </c>
      <c r="F17" s="144">
        <v>0.013258018806103496</v>
      </c>
      <c r="G17" s="144">
        <v>1.1001599429543272</v>
      </c>
      <c r="H17" s="144">
        <v>0.019186609864046394</v>
      </c>
      <c r="I17" s="144">
        <v>1.0495235877016644</v>
      </c>
      <c r="J17" s="144">
        <v>0.007804129409001942</v>
      </c>
      <c r="K17" s="142">
        <v>1.04608658076</v>
      </c>
      <c r="L17" s="142">
        <v>0.006835912664</v>
      </c>
      <c r="M17" s="149">
        <v>0.742483318248</v>
      </c>
      <c r="N17" s="148">
        <v>0.001210110744</v>
      </c>
      <c r="O17" s="146">
        <v>1.20126687884</v>
      </c>
      <c r="P17" s="147">
        <v>0.025803686306</v>
      </c>
      <c r="Q17" s="144">
        <v>1.104664013166</v>
      </c>
      <c r="R17" s="144">
        <v>0.013536296321</v>
      </c>
      <c r="S17" s="144">
        <v>0.989299747122</v>
      </c>
      <c r="T17" s="144">
        <v>0.001586266946</v>
      </c>
      <c r="U17" s="144">
        <v>1.088448408067</v>
      </c>
      <c r="V17" s="144">
        <v>0.011981437978</v>
      </c>
      <c r="W17" s="144">
        <v>1.081992524892</v>
      </c>
      <c r="X17" s="144">
        <v>0.010771664862</v>
      </c>
      <c r="Y17" s="144">
        <v>1.029455374509</v>
      </c>
      <c r="Z17" s="144">
        <v>0.005717344872</v>
      </c>
      <c r="AA17" s="144">
        <v>1.139512165809</v>
      </c>
      <c r="AB17" s="144">
        <v>0.017224793868</v>
      </c>
    </row>
    <row r="18" spans="1:28" s="170" customFormat="1" ht="11.25" customHeight="1">
      <c r="A18" s="171">
        <f t="shared" si="0"/>
        <v>13</v>
      </c>
      <c r="B18" s="103" t="s">
        <v>184</v>
      </c>
      <c r="C18" s="104" t="s">
        <v>233</v>
      </c>
      <c r="D18" s="105" t="s">
        <v>60</v>
      </c>
      <c r="E18" s="144">
        <v>1.018013351235827</v>
      </c>
      <c r="F18" s="144">
        <v>0.003345133595521178</v>
      </c>
      <c r="G18" s="144">
        <v>1.1631343202881637</v>
      </c>
      <c r="H18" s="144">
        <v>0.017253096895356108</v>
      </c>
      <c r="I18" s="144">
        <v>1.0939088877394412</v>
      </c>
      <c r="J18" s="144">
        <v>0.011114457687549777</v>
      </c>
      <c r="K18" s="142">
        <v>1.032667326479</v>
      </c>
      <c r="L18" s="142">
        <v>0.004316042134</v>
      </c>
      <c r="M18" s="149">
        <v>0.716687551863</v>
      </c>
      <c r="N18" s="148">
        <v>0.001754884686</v>
      </c>
      <c r="O18" s="146">
        <v>1.36609205504</v>
      </c>
      <c r="P18" s="147">
        <v>0.034276851796</v>
      </c>
      <c r="Q18" s="144">
        <v>1.173569654572</v>
      </c>
      <c r="R18" s="144">
        <v>0.016959726701</v>
      </c>
      <c r="S18" s="144">
        <v>0.978669332945</v>
      </c>
      <c r="T18" s="144">
        <v>0.001268847732</v>
      </c>
      <c r="U18" s="144">
        <v>1.087539194019</v>
      </c>
      <c r="V18" s="144">
        <v>0.009345545752</v>
      </c>
      <c r="W18" s="144">
        <v>1.065286005588</v>
      </c>
      <c r="X18" s="144">
        <v>0.006916757179</v>
      </c>
      <c r="Y18" s="144">
        <v>0.974844758567</v>
      </c>
      <c r="Z18" s="144">
        <v>0.002313708598</v>
      </c>
      <c r="AA18" s="144">
        <v>1.231086933887</v>
      </c>
      <c r="AB18" s="144">
        <v>0.022216150408</v>
      </c>
    </row>
    <row r="19" spans="1:28" s="170" customFormat="1" ht="11.25" customHeight="1">
      <c r="A19" s="171">
        <f t="shared" si="0"/>
        <v>14</v>
      </c>
      <c r="B19" s="103" t="s">
        <v>184</v>
      </c>
      <c r="C19" s="104" t="s">
        <v>232</v>
      </c>
      <c r="D19" s="105" t="s">
        <v>59</v>
      </c>
      <c r="E19" s="144">
        <v>1.007540334490493</v>
      </c>
      <c r="F19" s="144">
        <v>0.004211121280597713</v>
      </c>
      <c r="G19" s="144">
        <v>1.125218395895445</v>
      </c>
      <c r="H19" s="144">
        <v>0.014773020594783613</v>
      </c>
      <c r="I19" s="144">
        <v>1.1054844883730124</v>
      </c>
      <c r="J19" s="144">
        <v>0.01584654119346687</v>
      </c>
      <c r="K19" s="142">
        <v>1.046543748989</v>
      </c>
      <c r="L19" s="142">
        <v>0.006452633786</v>
      </c>
      <c r="M19" s="149">
        <v>0.789336259594</v>
      </c>
      <c r="N19" s="148">
        <v>0.003029477428</v>
      </c>
      <c r="O19" s="146">
        <v>1.267360966895</v>
      </c>
      <c r="P19" s="147">
        <v>0.029343922828</v>
      </c>
      <c r="Q19" s="144">
        <v>1.138832398997</v>
      </c>
      <c r="R19" s="144">
        <v>0.015722807094</v>
      </c>
      <c r="S19" s="144">
        <v>1.004969232547</v>
      </c>
      <c r="T19" s="144">
        <v>0.003271933406</v>
      </c>
      <c r="U19" s="144">
        <v>1.075528226715</v>
      </c>
      <c r="V19" s="144">
        <v>0.01021176018</v>
      </c>
      <c r="W19" s="144">
        <v>1.077506512547</v>
      </c>
      <c r="X19" s="144">
        <v>0.010058316881</v>
      </c>
      <c r="Y19" s="144">
        <v>1.008329130009</v>
      </c>
      <c r="Z19" s="144">
        <v>0.005520411421</v>
      </c>
      <c r="AA19" s="144">
        <v>1.119781446166</v>
      </c>
      <c r="AB19" s="144">
        <v>0.015315117436</v>
      </c>
    </row>
    <row r="20" spans="1:28" s="170" customFormat="1" ht="11.25" customHeight="1">
      <c r="A20" s="171">
        <f t="shared" si="0"/>
        <v>15</v>
      </c>
      <c r="B20" s="103" t="s">
        <v>248</v>
      </c>
      <c r="C20" s="104"/>
      <c r="D20" s="105" t="s">
        <v>111</v>
      </c>
      <c r="E20" s="144">
        <v>1.0116265149663037</v>
      </c>
      <c r="F20" s="144">
        <v>0.004374173608129337</v>
      </c>
      <c r="G20" s="144">
        <v>1.0996415136311943</v>
      </c>
      <c r="H20" s="144">
        <v>0.012112055334706674</v>
      </c>
      <c r="I20" s="144">
        <v>1.1271637124929106</v>
      </c>
      <c r="J20" s="144">
        <v>0.014870565342947086</v>
      </c>
      <c r="K20" s="142">
        <v>1.045887978538</v>
      </c>
      <c r="L20" s="142">
        <v>0.007727678978</v>
      </c>
      <c r="M20" s="149">
        <v>0.764015377797</v>
      </c>
      <c r="N20" s="148">
        <v>0.002304031596</v>
      </c>
      <c r="O20" s="146">
        <v>1.306113837765</v>
      </c>
      <c r="P20" s="147">
        <v>0.033155187524</v>
      </c>
      <c r="Q20" s="144">
        <v>1.087995983188</v>
      </c>
      <c r="R20" s="144">
        <v>0.010019702743</v>
      </c>
      <c r="S20" s="144">
        <v>1.021124661861</v>
      </c>
      <c r="T20" s="144">
        <v>0.00590826976</v>
      </c>
      <c r="U20" s="144">
        <v>1.084091952611</v>
      </c>
      <c r="V20" s="144">
        <v>0.010072845741</v>
      </c>
      <c r="W20" s="144">
        <v>1.061365591106</v>
      </c>
      <c r="X20" s="144">
        <v>0.00812404493</v>
      </c>
      <c r="Y20" s="144">
        <v>1.027281442596</v>
      </c>
      <c r="Z20" s="144">
        <v>0.006099366763</v>
      </c>
      <c r="AA20" s="144">
        <v>1.145502429123</v>
      </c>
      <c r="AB20" s="144">
        <v>0.015840581668</v>
      </c>
    </row>
    <row r="21" spans="1:28" ht="11.25" customHeight="1">
      <c r="A21" s="114">
        <f t="shared" si="0"/>
        <v>16</v>
      </c>
      <c r="B21" s="103" t="s">
        <v>185</v>
      </c>
      <c r="C21" s="104"/>
      <c r="D21" s="105" t="s">
        <v>61</v>
      </c>
      <c r="E21" s="144">
        <v>1.0808871940788072</v>
      </c>
      <c r="F21" s="144">
        <v>0.013796717142972316</v>
      </c>
      <c r="G21" s="144">
        <v>1.081975205576963</v>
      </c>
      <c r="H21" s="144">
        <v>0.01475814648698083</v>
      </c>
      <c r="I21" s="144">
        <v>1.092193568825474</v>
      </c>
      <c r="J21" s="144">
        <v>0.015512138583769512</v>
      </c>
      <c r="K21" s="142">
        <v>1.042060143736</v>
      </c>
      <c r="L21" s="142">
        <v>0.011271985961</v>
      </c>
      <c r="M21" s="149">
        <v>1.022198113352</v>
      </c>
      <c r="N21" s="148">
        <v>0.00768219443</v>
      </c>
      <c r="O21" s="146">
        <v>1.09366061275</v>
      </c>
      <c r="P21" s="147">
        <v>0.01788395435</v>
      </c>
      <c r="Q21" s="152">
        <v>1.058473578938</v>
      </c>
      <c r="R21" s="153">
        <v>0.005949341361</v>
      </c>
      <c r="S21" s="154"/>
      <c r="T21" s="155"/>
      <c r="U21" s="154"/>
      <c r="V21" s="155"/>
      <c r="W21" s="154"/>
      <c r="X21" s="155"/>
      <c r="Y21" s="144"/>
      <c r="Z21" s="144"/>
      <c r="AA21" s="144"/>
      <c r="AB21" s="144"/>
    </row>
    <row r="22" spans="1:28" s="169" customFormat="1" ht="21">
      <c r="A22" s="172">
        <f t="shared" si="0"/>
        <v>17</v>
      </c>
      <c r="B22" s="103" t="s">
        <v>283</v>
      </c>
      <c r="C22" s="104"/>
      <c r="D22" s="105" t="s">
        <v>89</v>
      </c>
      <c r="E22" s="144">
        <v>1.0090485683978376</v>
      </c>
      <c r="F22" s="144">
        <v>0.003769181358992024</v>
      </c>
      <c r="G22" s="144">
        <v>1.1794565328916828</v>
      </c>
      <c r="H22" s="144">
        <v>0.022306189112565166</v>
      </c>
      <c r="I22" s="144">
        <v>1.1362009443327006</v>
      </c>
      <c r="J22" s="144">
        <v>0.017716537105372573</v>
      </c>
      <c r="K22" s="142">
        <v>1.049813693034</v>
      </c>
      <c r="L22" s="142">
        <v>0.006797638459</v>
      </c>
      <c r="M22" s="149">
        <v>0.821913877274</v>
      </c>
      <c r="N22" s="148">
        <v>0.001359736378</v>
      </c>
      <c r="O22" s="146">
        <v>1.243413554006</v>
      </c>
      <c r="P22" s="147">
        <v>0.028480066673</v>
      </c>
      <c r="Q22" s="145">
        <v>1.138592747719</v>
      </c>
      <c r="R22" s="156">
        <v>0.017257512247</v>
      </c>
      <c r="S22" s="145">
        <v>1.012180946255</v>
      </c>
      <c r="T22" s="156">
        <v>0.002747299235</v>
      </c>
      <c r="U22" s="145">
        <v>1.065191446135</v>
      </c>
      <c r="V22" s="156">
        <v>0.00877398034</v>
      </c>
      <c r="W22" s="145">
        <v>1.068682643006</v>
      </c>
      <c r="X22" s="156">
        <v>0.008626440919</v>
      </c>
      <c r="Y22" s="144">
        <v>1.018307785358</v>
      </c>
      <c r="Z22" s="144">
        <v>0.004427640539</v>
      </c>
      <c r="AA22" s="144">
        <v>1.188344393469</v>
      </c>
      <c r="AB22" s="144">
        <v>0.022299221551</v>
      </c>
    </row>
    <row r="23" spans="1:28" ht="21" customHeight="1">
      <c r="A23" s="114">
        <f t="shared" si="0"/>
        <v>18</v>
      </c>
      <c r="B23" s="103" t="s">
        <v>272</v>
      </c>
      <c r="C23" s="104"/>
      <c r="D23" s="105" t="s">
        <v>80</v>
      </c>
      <c r="E23" s="144">
        <v>1.0158141202648365</v>
      </c>
      <c r="F23" s="144">
        <v>0.005835232796069641</v>
      </c>
      <c r="G23" s="144">
        <v>1.1533934479983514</v>
      </c>
      <c r="H23" s="144">
        <v>0.019095269930486287</v>
      </c>
      <c r="I23" s="144">
        <v>1.1606903276005123</v>
      </c>
      <c r="J23" s="144">
        <v>0.020847202111221028</v>
      </c>
      <c r="K23" s="142">
        <v>1.039793512444</v>
      </c>
      <c r="L23" s="142">
        <v>0.010693546919</v>
      </c>
      <c r="M23" s="149">
        <v>0.670220763088</v>
      </c>
      <c r="N23" s="148">
        <v>0.006895753625</v>
      </c>
      <c r="O23" s="146">
        <v>1.545414731508</v>
      </c>
      <c r="P23" s="147">
        <v>0.064704283045</v>
      </c>
      <c r="Q23" s="144">
        <v>1.182965705492</v>
      </c>
      <c r="R23" s="144">
        <v>0.024616239751</v>
      </c>
      <c r="S23" s="144">
        <v>0.985910038036</v>
      </c>
      <c r="T23" s="144">
        <v>0.00186590942</v>
      </c>
      <c r="U23" s="144">
        <v>1.093068426599</v>
      </c>
      <c r="V23" s="144">
        <v>0.011983299332</v>
      </c>
      <c r="W23" s="144">
        <v>1.057658330078</v>
      </c>
      <c r="X23" s="144">
        <v>0.007477939182</v>
      </c>
      <c r="Y23" s="144">
        <v>1.000478613837</v>
      </c>
      <c r="Z23" s="144">
        <v>0.002716700264</v>
      </c>
      <c r="AA23" s="144">
        <v>1.185943137117</v>
      </c>
      <c r="AB23" s="144">
        <v>0.022345164241</v>
      </c>
    </row>
    <row r="24" spans="1:28" s="169" customFormat="1" ht="12">
      <c r="A24" s="172">
        <f t="shared" si="0"/>
        <v>19</v>
      </c>
      <c r="B24" s="107" t="s">
        <v>234</v>
      </c>
      <c r="C24" s="104" t="s">
        <v>249</v>
      </c>
      <c r="D24" s="105" t="s">
        <v>62</v>
      </c>
      <c r="E24" s="143">
        <v>1.03086939392681</v>
      </c>
      <c r="F24" s="143">
        <v>0.004433684719336573</v>
      </c>
      <c r="G24" s="143">
        <v>1.08711215780958</v>
      </c>
      <c r="H24" s="143">
        <v>0.002055537706350305</v>
      </c>
      <c r="I24" s="143">
        <v>1.04666584347713</v>
      </c>
      <c r="J24" s="143">
        <v>0.0017323997295834173</v>
      </c>
      <c r="K24" s="157">
        <v>1.049892480926</v>
      </c>
      <c r="L24" s="157">
        <v>0.001497086277</v>
      </c>
      <c r="M24" s="158">
        <v>0.995732415743</v>
      </c>
      <c r="N24" s="159">
        <v>0.000905769649</v>
      </c>
      <c r="O24" s="157">
        <v>1.090521634027</v>
      </c>
      <c r="P24" s="158">
        <v>0.001402646423</v>
      </c>
      <c r="Q24" s="157">
        <v>1.069529538515</v>
      </c>
      <c r="R24" s="158">
        <v>0.001242435881</v>
      </c>
      <c r="S24" s="157">
        <v>1.042389069011</v>
      </c>
      <c r="T24" s="158">
        <v>0.00086004627</v>
      </c>
      <c r="U24" s="157">
        <v>1.084082056976</v>
      </c>
      <c r="V24" s="158">
        <v>0.000828267057</v>
      </c>
      <c r="W24" s="157">
        <v>1.063055883201</v>
      </c>
      <c r="X24" s="158">
        <v>0.000767635292</v>
      </c>
      <c r="Y24" s="168">
        <v>1.025611138235</v>
      </c>
      <c r="Z24" s="168">
        <v>0.002026173177</v>
      </c>
      <c r="AA24" s="168">
        <v>1.132993110047</v>
      </c>
      <c r="AB24" s="168">
        <v>0.000842079457</v>
      </c>
    </row>
    <row r="25" spans="1:28" s="169" customFormat="1" ht="15">
      <c r="A25" s="172">
        <f t="shared" si="0"/>
        <v>20</v>
      </c>
      <c r="B25" s="107" t="s">
        <v>234</v>
      </c>
      <c r="C25" s="104" t="s">
        <v>250</v>
      </c>
      <c r="D25" s="105" t="s">
        <v>254</v>
      </c>
      <c r="E25" s="143"/>
      <c r="F25" s="143"/>
      <c r="G25" s="143"/>
      <c r="H25" s="143"/>
      <c r="I25" s="143"/>
      <c r="J25" s="143"/>
      <c r="K25" s="157"/>
      <c r="L25" s="157"/>
      <c r="M25" s="158"/>
      <c r="N25" s="159"/>
      <c r="O25" s="157">
        <v>1.009708640564</v>
      </c>
      <c r="P25" s="158">
        <v>0.001488277108</v>
      </c>
      <c r="Q25" s="157">
        <v>1.047265453288</v>
      </c>
      <c r="R25" s="158">
        <v>0.002028039988</v>
      </c>
      <c r="S25" s="157">
        <v>1.041123908155</v>
      </c>
      <c r="T25" s="158">
        <v>0.002013913773</v>
      </c>
      <c r="U25" s="157">
        <v>1.069424000268</v>
      </c>
      <c r="V25" s="158">
        <v>0.00226168566</v>
      </c>
      <c r="W25" s="157">
        <v>1.056560136828</v>
      </c>
      <c r="X25" s="158">
        <v>0.002160288453</v>
      </c>
      <c r="Y25" s="168">
        <v>0.978384163529</v>
      </c>
      <c r="Z25" s="168">
        <v>0.001967849516</v>
      </c>
      <c r="AA25" s="168">
        <v>1.118691337252</v>
      </c>
      <c r="AB25" s="168">
        <v>0.001702723062</v>
      </c>
    </row>
    <row r="26" spans="1:28" s="169" customFormat="1" ht="11.25" customHeight="1">
      <c r="A26" s="172">
        <f t="shared" si="0"/>
        <v>21</v>
      </c>
      <c r="B26" s="103" t="s">
        <v>235</v>
      </c>
      <c r="C26" s="104"/>
      <c r="D26" s="105" t="s">
        <v>63</v>
      </c>
      <c r="E26" s="144">
        <v>1.0176453479435388</v>
      </c>
      <c r="F26" s="144">
        <v>0.004639448900049771</v>
      </c>
      <c r="G26" s="144">
        <v>1.037796983269184</v>
      </c>
      <c r="H26" s="144">
        <v>0.0073321069712726904</v>
      </c>
      <c r="I26" s="144">
        <v>1.145506733848028</v>
      </c>
      <c r="J26" s="144">
        <v>0.02043446829724323</v>
      </c>
      <c r="K26" s="142">
        <v>1.04927860191</v>
      </c>
      <c r="L26" s="142">
        <v>0.009430941055</v>
      </c>
      <c r="M26" s="158">
        <v>0.548672179328</v>
      </c>
      <c r="N26" s="159">
        <v>0.002568610029</v>
      </c>
      <c r="O26" s="142"/>
      <c r="P26" s="149"/>
      <c r="Q26" s="142"/>
      <c r="R26" s="149"/>
      <c r="S26" s="142"/>
      <c r="T26" s="149"/>
      <c r="U26" s="142"/>
      <c r="V26" s="149"/>
      <c r="W26" s="142"/>
      <c r="X26" s="149"/>
      <c r="Y26" s="144"/>
      <c r="Z26" s="144"/>
      <c r="AA26" s="144"/>
      <c r="AB26" s="144"/>
    </row>
    <row r="27" spans="1:28" ht="11.25" customHeight="1">
      <c r="A27" s="114">
        <f t="shared" si="0"/>
        <v>22</v>
      </c>
      <c r="B27" s="103" t="s">
        <v>187</v>
      </c>
      <c r="C27" s="104" t="s">
        <v>232</v>
      </c>
      <c r="D27" s="105" t="s">
        <v>64</v>
      </c>
      <c r="E27" s="144">
        <v>1.0052841892239603</v>
      </c>
      <c r="F27" s="144">
        <v>0.0027483574392452243</v>
      </c>
      <c r="G27" s="144">
        <v>1.190247448600251</v>
      </c>
      <c r="H27" s="144">
        <v>0.024602252189849804</v>
      </c>
      <c r="I27" s="144">
        <v>1.209636920867833</v>
      </c>
      <c r="J27" s="144">
        <v>0.031973584742671556</v>
      </c>
      <c r="K27" s="142">
        <v>1.047525468158</v>
      </c>
      <c r="L27" s="142">
        <v>0.016257104553</v>
      </c>
      <c r="M27" s="149">
        <v>0.671196936374</v>
      </c>
      <c r="N27" s="148">
        <v>0.004977897518</v>
      </c>
      <c r="O27" s="142">
        <v>1.245617014924</v>
      </c>
      <c r="P27" s="149">
        <v>0.032396651239</v>
      </c>
      <c r="Q27" s="144">
        <v>1.105655347542</v>
      </c>
      <c r="R27" s="144">
        <v>0.017362146881</v>
      </c>
      <c r="S27" s="144">
        <v>1.013027614283</v>
      </c>
      <c r="T27" s="144">
        <v>0.005764081582</v>
      </c>
      <c r="U27" s="144">
        <v>1.025178557329004</v>
      </c>
      <c r="V27" s="144">
        <v>0.009021586989</v>
      </c>
      <c r="W27" s="150">
        <v>0.988189125945</v>
      </c>
      <c r="X27" s="150">
        <v>0.006102064359</v>
      </c>
      <c r="Y27" s="144"/>
      <c r="Z27" s="144"/>
      <c r="AA27" s="144"/>
      <c r="AB27" s="144"/>
    </row>
    <row r="28" spans="1:28" ht="11.25" customHeight="1">
      <c r="A28" s="114">
        <f t="shared" si="0"/>
        <v>23</v>
      </c>
      <c r="B28" s="103" t="s">
        <v>187</v>
      </c>
      <c r="C28" s="104" t="s">
        <v>236</v>
      </c>
      <c r="D28" s="105" t="s">
        <v>65</v>
      </c>
      <c r="E28" s="144">
        <v>1.0104572107958802</v>
      </c>
      <c r="F28" s="144">
        <v>0.0033990534076607155</v>
      </c>
      <c r="G28" s="144">
        <v>1.1392575976876782</v>
      </c>
      <c r="H28" s="144">
        <v>0.021653813802746856</v>
      </c>
      <c r="I28" s="144">
        <v>1.104250779910281</v>
      </c>
      <c r="J28" s="144">
        <v>0.023024350681522796</v>
      </c>
      <c r="K28" s="142">
        <v>1.035480472567</v>
      </c>
      <c r="L28" s="142">
        <v>0.015819885848</v>
      </c>
      <c r="M28" s="149">
        <v>0.835947458632</v>
      </c>
      <c r="N28" s="148">
        <v>0.008757976361</v>
      </c>
      <c r="O28" s="142">
        <v>1.128700283527</v>
      </c>
      <c r="P28" s="149">
        <v>0.021928705877</v>
      </c>
      <c r="Q28" s="144">
        <v>1.077353116533</v>
      </c>
      <c r="R28" s="144">
        <v>0.016790448825</v>
      </c>
      <c r="S28" s="144">
        <v>1.012825990595</v>
      </c>
      <c r="T28" s="144">
        <v>0.008343947903</v>
      </c>
      <c r="U28" s="144">
        <v>1.040530142731</v>
      </c>
      <c r="V28" s="144">
        <v>0.008304148391</v>
      </c>
      <c r="W28" s="150">
        <v>0.994457615215</v>
      </c>
      <c r="X28" s="150">
        <v>0.00364060979</v>
      </c>
      <c r="Y28" s="144"/>
      <c r="Z28" s="144"/>
      <c r="AA28" s="144"/>
      <c r="AB28" s="144"/>
    </row>
    <row r="29" spans="1:28" ht="11.25" customHeight="1">
      <c r="A29" s="114">
        <f t="shared" si="0"/>
        <v>24</v>
      </c>
      <c r="B29" s="103" t="s">
        <v>187</v>
      </c>
      <c r="C29" s="104" t="s">
        <v>237</v>
      </c>
      <c r="D29" s="105" t="s">
        <v>66</v>
      </c>
      <c r="E29" s="144">
        <v>1.0081301200335235</v>
      </c>
      <c r="F29" s="144">
        <v>0.0027966580605706687</v>
      </c>
      <c r="G29" s="144">
        <v>1.1947609949133353</v>
      </c>
      <c r="H29" s="144">
        <v>0.0244041412031528</v>
      </c>
      <c r="I29" s="144">
        <v>1.2900078046611645</v>
      </c>
      <c r="J29" s="144">
        <v>0.03734722124764877</v>
      </c>
      <c r="K29" s="142">
        <v>1.063516081619</v>
      </c>
      <c r="L29" s="142">
        <v>0.010392918996</v>
      </c>
      <c r="M29" s="149">
        <v>0.639205879019</v>
      </c>
      <c r="N29" s="148">
        <v>0.002739291476</v>
      </c>
      <c r="O29" s="142">
        <v>1.233393347063</v>
      </c>
      <c r="P29" s="149">
        <v>0.028968603696</v>
      </c>
      <c r="Q29" s="144">
        <v>1.098673878309</v>
      </c>
      <c r="R29" s="144">
        <v>0.016971541817</v>
      </c>
      <c r="S29" s="144">
        <v>1.010588390187</v>
      </c>
      <c r="T29" s="144">
        <v>0.006130033302</v>
      </c>
      <c r="U29" s="144">
        <v>1.020428443823</v>
      </c>
      <c r="V29" s="144">
        <v>0.007695093767</v>
      </c>
      <c r="W29" s="150">
        <v>1.004170858201</v>
      </c>
      <c r="X29" s="150">
        <v>0.00574350232</v>
      </c>
      <c r="Y29" s="144"/>
      <c r="Z29" s="144"/>
      <c r="AA29" s="144"/>
      <c r="AB29" s="144"/>
    </row>
    <row r="30" spans="1:28" ht="11.25" customHeight="1">
      <c r="A30" s="114">
        <f t="shared" si="0"/>
        <v>25</v>
      </c>
      <c r="B30" s="103" t="s">
        <v>247</v>
      </c>
      <c r="C30" s="104"/>
      <c r="D30" s="105" t="s">
        <v>101</v>
      </c>
      <c r="E30" s="144">
        <v>1.0360511824338359</v>
      </c>
      <c r="F30" s="144">
        <v>0.009909669611793964</v>
      </c>
      <c r="G30" s="144">
        <v>1.1185889572390093</v>
      </c>
      <c r="H30" s="144">
        <v>0.017377458686499852</v>
      </c>
      <c r="I30" s="144">
        <v>1.2841586400138951</v>
      </c>
      <c r="J30" s="144">
        <v>0.036213592745964536</v>
      </c>
      <c r="K30" s="142">
        <v>1.033089956598</v>
      </c>
      <c r="L30" s="142">
        <v>0.006188364462</v>
      </c>
      <c r="M30" s="149">
        <v>0.694798671293</v>
      </c>
      <c r="N30" s="148">
        <v>0.003342832263</v>
      </c>
      <c r="O30" s="142">
        <v>1.224557090027</v>
      </c>
      <c r="P30" s="149">
        <v>0.031108152187</v>
      </c>
      <c r="Q30" s="144">
        <v>1.139769951967</v>
      </c>
      <c r="R30" s="144">
        <v>0.018969418958</v>
      </c>
      <c r="S30" s="144">
        <v>1.022932563707</v>
      </c>
      <c r="T30" s="144">
        <v>0.006257188128</v>
      </c>
      <c r="U30" s="144">
        <v>1.080732971694</v>
      </c>
      <c r="V30" s="144">
        <v>0.013784518882</v>
      </c>
      <c r="W30" s="150">
        <v>1.046320327132</v>
      </c>
      <c r="X30" s="150">
        <v>0.00701089062</v>
      </c>
      <c r="Y30" s="144"/>
      <c r="Z30" s="144"/>
      <c r="AA30" s="144"/>
      <c r="AB30" s="144"/>
    </row>
    <row r="31" spans="1:28" ht="11.25" customHeight="1">
      <c r="A31" s="114">
        <f t="shared" si="0"/>
        <v>26</v>
      </c>
      <c r="B31" s="103" t="s">
        <v>188</v>
      </c>
      <c r="C31" s="104"/>
      <c r="D31" s="105" t="s">
        <v>67</v>
      </c>
      <c r="E31" s="144">
        <v>1.006393249284906</v>
      </c>
      <c r="F31" s="144">
        <v>0.002428978571444219</v>
      </c>
      <c r="G31" s="144">
        <v>1.2391437469228064</v>
      </c>
      <c r="H31" s="144">
        <v>0.028662719951137557</v>
      </c>
      <c r="I31" s="144">
        <v>1.2349329670715252</v>
      </c>
      <c r="J31" s="144">
        <v>0.0308546729365297</v>
      </c>
      <c r="K31" s="142">
        <v>1.057351565791</v>
      </c>
      <c r="L31" s="142">
        <v>0.009140378896</v>
      </c>
      <c r="M31" s="149">
        <v>0.555341824196</v>
      </c>
      <c r="N31" s="148">
        <v>0.002248318085</v>
      </c>
      <c r="O31" s="142">
        <v>1.686692232114</v>
      </c>
      <c r="P31" s="149">
        <v>0.083090570391</v>
      </c>
      <c r="Q31" s="144">
        <v>1.227254744217</v>
      </c>
      <c r="R31" s="144">
        <v>0.029242635774</v>
      </c>
      <c r="S31" s="144">
        <v>0.887054854004</v>
      </c>
      <c r="T31" s="144">
        <v>0.002659001873</v>
      </c>
      <c r="U31" s="144">
        <v>1.07735375327</v>
      </c>
      <c r="V31" s="144">
        <v>0.01120448111</v>
      </c>
      <c r="W31" s="150">
        <v>0.967223694234</v>
      </c>
      <c r="X31" s="150">
        <v>0.002397486827</v>
      </c>
      <c r="Y31" s="144"/>
      <c r="Z31" s="144"/>
      <c r="AA31" s="144"/>
      <c r="AB31" s="144"/>
    </row>
    <row r="32" spans="1:28" ht="11.25" customHeight="1">
      <c r="A32" s="114">
        <f t="shared" si="0"/>
        <v>27</v>
      </c>
      <c r="B32" s="103" t="s">
        <v>189</v>
      </c>
      <c r="C32" s="104"/>
      <c r="D32" s="105" t="s">
        <v>68</v>
      </c>
      <c r="E32" s="144">
        <v>1.0117462471309675</v>
      </c>
      <c r="F32" s="144">
        <v>0.005531686934035309</v>
      </c>
      <c r="G32" s="144">
        <v>1.1948037360558337</v>
      </c>
      <c r="H32" s="144">
        <v>0.02539470389512103</v>
      </c>
      <c r="I32" s="144">
        <v>1.1471434730290122</v>
      </c>
      <c r="J32" s="144">
        <v>0.02719085702479616</v>
      </c>
      <c r="K32" s="142">
        <v>0.98896217927</v>
      </c>
      <c r="L32" s="142">
        <v>0.00797645632</v>
      </c>
      <c r="M32" s="160">
        <v>0.730681721051</v>
      </c>
      <c r="N32" s="161">
        <v>0.002101350969</v>
      </c>
      <c r="O32" s="142"/>
      <c r="P32" s="149"/>
      <c r="Q32" s="142"/>
      <c r="R32" s="149"/>
      <c r="S32" s="142"/>
      <c r="T32" s="149"/>
      <c r="U32" s="142"/>
      <c r="V32" s="149"/>
      <c r="W32" s="142"/>
      <c r="X32" s="149"/>
      <c r="Y32" s="144"/>
      <c r="Z32" s="144"/>
      <c r="AA32" s="144"/>
      <c r="AB32" s="144"/>
    </row>
    <row r="33" spans="1:28" ht="11.25" customHeight="1">
      <c r="A33" s="114">
        <f t="shared" si="0"/>
        <v>28</v>
      </c>
      <c r="B33" s="103" t="s">
        <v>190</v>
      </c>
      <c r="C33" s="104"/>
      <c r="D33" s="105" t="s">
        <v>69</v>
      </c>
      <c r="E33" s="144">
        <v>1.0310395798877559</v>
      </c>
      <c r="F33" s="144">
        <v>0.006342247949007024</v>
      </c>
      <c r="G33" s="144">
        <v>1.195353310817515</v>
      </c>
      <c r="H33" s="144">
        <v>0.023949413499798834</v>
      </c>
      <c r="I33" s="144">
        <v>1.156054324077269</v>
      </c>
      <c r="J33" s="144">
        <v>0.021054185951092465</v>
      </c>
      <c r="K33" s="142">
        <v>1.044119347553</v>
      </c>
      <c r="L33" s="142">
        <v>0.007499235252</v>
      </c>
      <c r="M33" s="149">
        <v>0.804347206555</v>
      </c>
      <c r="N33" s="148">
        <v>0.001976993054</v>
      </c>
      <c r="O33" s="142">
        <v>1.258836183631</v>
      </c>
      <c r="P33" s="149">
        <v>0.032458716647</v>
      </c>
      <c r="Q33" s="144">
        <v>1.137487428247</v>
      </c>
      <c r="R33" s="144">
        <v>0.017464144933</v>
      </c>
      <c r="S33" s="144">
        <v>0.977820790774</v>
      </c>
      <c r="T33" s="144">
        <v>0.001688020269</v>
      </c>
      <c r="U33" s="144">
        <v>1.062026657815</v>
      </c>
      <c r="V33" s="144">
        <v>0.009129458515</v>
      </c>
      <c r="W33" s="144">
        <v>1.065452313708</v>
      </c>
      <c r="X33" s="144">
        <v>0.008846510051</v>
      </c>
      <c r="Y33" s="144">
        <v>1.018557782304</v>
      </c>
      <c r="Z33" s="144">
        <v>0.004954870712</v>
      </c>
      <c r="AA33" s="144">
        <v>1.166337929365</v>
      </c>
      <c r="AB33" s="144">
        <v>0.020474172586</v>
      </c>
    </row>
    <row r="34" spans="1:28" ht="21">
      <c r="A34" s="114">
        <f t="shared" si="0"/>
        <v>29</v>
      </c>
      <c r="B34" s="103" t="s">
        <v>246</v>
      </c>
      <c r="C34" s="104"/>
      <c r="D34" s="105" t="s">
        <v>92</v>
      </c>
      <c r="E34" s="144">
        <v>1.0617146103675603</v>
      </c>
      <c r="F34" s="144">
        <v>0.011185207243934908</v>
      </c>
      <c r="G34" s="144">
        <v>1.1136793351394658</v>
      </c>
      <c r="H34" s="144">
        <v>0.016662547899434006</v>
      </c>
      <c r="I34" s="144">
        <v>1.0963869426130868</v>
      </c>
      <c r="J34" s="144">
        <v>0.013658912710298907</v>
      </c>
      <c r="K34" s="142">
        <v>1.058589609382</v>
      </c>
      <c r="L34" s="142">
        <v>0.008839744497</v>
      </c>
      <c r="M34" s="149">
        <v>0.689819153441</v>
      </c>
      <c r="N34" s="148">
        <v>0.002119072597</v>
      </c>
      <c r="O34" s="142">
        <v>1.177067944341</v>
      </c>
      <c r="P34" s="149">
        <v>0.024732152686</v>
      </c>
      <c r="Q34" s="144">
        <v>1.1104285509</v>
      </c>
      <c r="R34" s="144">
        <v>0.01597124763</v>
      </c>
      <c r="S34" s="144">
        <v>1.056252476243</v>
      </c>
      <c r="T34" s="144">
        <v>0.008547350052</v>
      </c>
      <c r="U34" s="144">
        <v>1.069182495935</v>
      </c>
      <c r="V34" s="144">
        <v>0.009516474315</v>
      </c>
      <c r="W34" s="144">
        <v>1.07899130319</v>
      </c>
      <c r="X34" s="144">
        <v>0.010797572031</v>
      </c>
      <c r="Y34" s="144">
        <v>1.038519218724</v>
      </c>
      <c r="Z34" s="144">
        <v>0.007227003135</v>
      </c>
      <c r="AA34" s="144">
        <v>1.131605704683</v>
      </c>
      <c r="AB34" s="144">
        <v>0.016564250648</v>
      </c>
    </row>
    <row r="35" spans="1:28" ht="11.25" customHeight="1">
      <c r="A35" s="114">
        <f t="shared" si="0"/>
        <v>30</v>
      </c>
      <c r="B35" s="103" t="s">
        <v>191</v>
      </c>
      <c r="C35" s="104"/>
      <c r="D35" s="105" t="s">
        <v>71</v>
      </c>
      <c r="E35" s="144">
        <v>0.9394221550547</v>
      </c>
      <c r="F35" s="144">
        <v>0.003538170182752556</v>
      </c>
      <c r="G35" s="144">
        <v>1.2169346922024935</v>
      </c>
      <c r="H35" s="144">
        <v>0.028283039718975955</v>
      </c>
      <c r="I35" s="144">
        <v>1.2100743429637586</v>
      </c>
      <c r="J35" s="144">
        <v>0.026720540648616026</v>
      </c>
      <c r="K35" s="142">
        <v>1.044769384836</v>
      </c>
      <c r="L35" s="142">
        <v>0.006778164346</v>
      </c>
      <c r="M35" s="149">
        <v>0.752607673912</v>
      </c>
      <c r="N35" s="148">
        <v>0.003845894206</v>
      </c>
      <c r="O35" s="142">
        <v>1.235337905545</v>
      </c>
      <c r="P35" s="149">
        <v>0.031536699021</v>
      </c>
      <c r="Q35" s="144">
        <v>1.19141603059</v>
      </c>
      <c r="R35" s="144">
        <v>0.024730397941</v>
      </c>
      <c r="S35" s="144">
        <v>0.886510069243</v>
      </c>
      <c r="T35" s="144">
        <v>0.002022824508</v>
      </c>
      <c r="U35" s="144">
        <v>1.017913221112</v>
      </c>
      <c r="V35" s="144">
        <v>0.004437398686</v>
      </c>
      <c r="W35" s="150">
        <v>0.88958182898</v>
      </c>
      <c r="X35" s="150">
        <v>0.002195516536</v>
      </c>
      <c r="Y35" s="144"/>
      <c r="Z35" s="144"/>
      <c r="AA35" s="144"/>
      <c r="AB35" s="144"/>
    </row>
    <row r="36" spans="1:28" ht="11.25" customHeight="1">
      <c r="A36" s="114">
        <f t="shared" si="0"/>
        <v>31</v>
      </c>
      <c r="B36" s="103" t="s">
        <v>192</v>
      </c>
      <c r="C36" s="104"/>
      <c r="D36" s="105" t="s">
        <v>72</v>
      </c>
      <c r="E36" s="144">
        <v>1.0643959722159717</v>
      </c>
      <c r="F36" s="144">
        <v>0.008945657698451397</v>
      </c>
      <c r="G36" s="144">
        <v>1.1175336830242106</v>
      </c>
      <c r="H36" s="144">
        <v>0.01607192165353599</v>
      </c>
      <c r="I36" s="144">
        <v>1.1621922308284605</v>
      </c>
      <c r="J36" s="144">
        <v>0.02207779311302477</v>
      </c>
      <c r="K36" s="142">
        <v>1.074163237016</v>
      </c>
      <c r="L36" s="142">
        <v>0.01048104802</v>
      </c>
      <c r="M36" s="149">
        <v>0.739951928936</v>
      </c>
      <c r="N36" s="148">
        <v>0.002617080908</v>
      </c>
      <c r="O36" s="142">
        <v>1.26895089702</v>
      </c>
      <c r="P36" s="149">
        <v>0.038459467933</v>
      </c>
      <c r="Q36" s="144">
        <v>1.116368498316</v>
      </c>
      <c r="R36" s="144">
        <v>0.020295970573</v>
      </c>
      <c r="S36" s="144">
        <v>1.009345044072</v>
      </c>
      <c r="T36" s="144">
        <v>0.005806278661</v>
      </c>
      <c r="U36" s="144">
        <v>1.049502525239</v>
      </c>
      <c r="V36" s="144">
        <v>0.009122100041</v>
      </c>
      <c r="W36" s="150">
        <v>0.975681292968</v>
      </c>
      <c r="X36" s="150">
        <v>0.003441102431</v>
      </c>
      <c r="Y36" s="144"/>
      <c r="Z36" s="144"/>
      <c r="AA36" s="144"/>
      <c r="AB36" s="144"/>
    </row>
    <row r="37" spans="1:28" ht="11.25" customHeight="1">
      <c r="A37" s="114">
        <f t="shared" si="0"/>
        <v>32</v>
      </c>
      <c r="B37" s="103" t="s">
        <v>193</v>
      </c>
      <c r="C37" s="104"/>
      <c r="D37" s="105" t="s">
        <v>73</v>
      </c>
      <c r="E37" s="144">
        <v>1.0478993458841273</v>
      </c>
      <c r="F37" s="144">
        <v>0.011945933296433665</v>
      </c>
      <c r="G37" s="144">
        <v>1.1341586373187058</v>
      </c>
      <c r="H37" s="144">
        <v>0.014805168800379288</v>
      </c>
      <c r="I37" s="144">
        <v>1.1568773475371075</v>
      </c>
      <c r="J37" s="144">
        <v>0.018748952777516377</v>
      </c>
      <c r="K37" s="142">
        <v>1.047912025744</v>
      </c>
      <c r="L37" s="142">
        <v>0.007339180423</v>
      </c>
      <c r="M37" s="149">
        <v>0.755987506231</v>
      </c>
      <c r="N37" s="148">
        <v>0.001271521686</v>
      </c>
      <c r="O37" s="142">
        <v>1.305277057132</v>
      </c>
      <c r="P37" s="149">
        <v>0.031948616804</v>
      </c>
      <c r="Q37" s="151" t="s">
        <v>273</v>
      </c>
      <c r="R37" s="144">
        <v>0.01376576229</v>
      </c>
      <c r="S37" s="144">
        <v>1.010616792256</v>
      </c>
      <c r="T37" s="144">
        <v>0.002297504351</v>
      </c>
      <c r="U37" s="144">
        <v>1.084168510465</v>
      </c>
      <c r="V37" s="144">
        <v>0.009584454262</v>
      </c>
      <c r="W37" s="144">
        <v>1.087389057062</v>
      </c>
      <c r="X37" s="144">
        <v>0.009682133413</v>
      </c>
      <c r="Y37" s="144">
        <v>1.025653349728</v>
      </c>
      <c r="Z37" s="144">
        <v>0.004912150147</v>
      </c>
      <c r="AA37" s="144">
        <v>1.122087299026</v>
      </c>
      <c r="AB37" s="144">
        <v>0.013930706442</v>
      </c>
    </row>
    <row r="38" spans="1:28" ht="11.25" customHeight="1">
      <c r="A38" s="114">
        <f t="shared" si="0"/>
        <v>33</v>
      </c>
      <c r="B38" s="103" t="s">
        <v>195</v>
      </c>
      <c r="C38" s="104"/>
      <c r="D38" s="105" t="s">
        <v>75</v>
      </c>
      <c r="E38" s="144">
        <v>1.0154387111936602</v>
      </c>
      <c r="F38" s="144">
        <v>0.0053744672840819584</v>
      </c>
      <c r="G38" s="144">
        <v>1.1732830058086454</v>
      </c>
      <c r="H38" s="144">
        <v>0.021918854822870412</v>
      </c>
      <c r="I38" s="144">
        <v>1.2039063523920928</v>
      </c>
      <c r="J38" s="144">
        <v>0.026262049120872613</v>
      </c>
      <c r="K38" s="142">
        <v>1.050449557922</v>
      </c>
      <c r="L38" s="142">
        <v>0.007196958518</v>
      </c>
      <c r="M38" s="149">
        <v>0.851361780883</v>
      </c>
      <c r="N38" s="148">
        <v>0.001909251468</v>
      </c>
      <c r="O38" s="142">
        <v>1.137583330894</v>
      </c>
      <c r="P38" s="149">
        <v>0.017804947429</v>
      </c>
      <c r="Q38" s="144">
        <v>1.116402560185</v>
      </c>
      <c r="R38" s="144">
        <v>0.015953897852</v>
      </c>
      <c r="S38" s="144">
        <v>1.035774634412</v>
      </c>
      <c r="T38" s="144">
        <v>0.006120428525</v>
      </c>
      <c r="U38" s="144">
        <v>1.090727016844</v>
      </c>
      <c r="V38" s="144">
        <v>0.012433098556</v>
      </c>
      <c r="W38" s="144">
        <v>1.06505115994</v>
      </c>
      <c r="X38" s="144">
        <v>0.009376320055</v>
      </c>
      <c r="Y38" s="144">
        <v>1.022783935399</v>
      </c>
      <c r="Z38" s="144">
        <v>0.00604527488</v>
      </c>
      <c r="AA38" s="144">
        <v>1.166740216586</v>
      </c>
      <c r="AB38" s="144">
        <v>0.021039612306</v>
      </c>
    </row>
    <row r="39" spans="1:28" ht="11.25" customHeight="1">
      <c r="A39" s="114">
        <f t="shared" si="0"/>
        <v>34</v>
      </c>
      <c r="B39" s="103" t="s">
        <v>238</v>
      </c>
      <c r="C39" s="104"/>
      <c r="D39" s="105" t="s">
        <v>90</v>
      </c>
      <c r="E39" s="144">
        <v>1.0143032215584946</v>
      </c>
      <c r="F39" s="144">
        <v>0.004533130974855162</v>
      </c>
      <c r="G39" s="144">
        <v>1.1565739928719592</v>
      </c>
      <c r="H39" s="144">
        <v>0.02298746971897975</v>
      </c>
      <c r="I39" s="144">
        <v>1.1478224289391463</v>
      </c>
      <c r="J39" s="144">
        <v>0.02157854000788185</v>
      </c>
      <c r="K39" s="142">
        <v>1.068438003843</v>
      </c>
      <c r="L39" s="142">
        <v>0.010487546129</v>
      </c>
      <c r="M39" s="149">
        <v>0.759186509518</v>
      </c>
      <c r="N39" s="148">
        <v>0.003253829509</v>
      </c>
      <c r="O39" s="142">
        <v>1.373404438652</v>
      </c>
      <c r="P39" s="149">
        <v>0.045362207883</v>
      </c>
      <c r="Q39" s="144">
        <v>1.185451669749</v>
      </c>
      <c r="R39" s="144">
        <v>0.024598343476</v>
      </c>
      <c r="S39" s="144">
        <v>1.018417649136</v>
      </c>
      <c r="T39" s="144">
        <v>0.006846063367</v>
      </c>
      <c r="U39" s="144">
        <v>1.074572031518</v>
      </c>
      <c r="V39" s="144">
        <v>0.01095544273</v>
      </c>
      <c r="W39" s="144">
        <v>1.06040762301</v>
      </c>
      <c r="X39" s="144">
        <v>0.012538341095</v>
      </c>
      <c r="Y39" s="144">
        <v>1.040269587348</v>
      </c>
      <c r="Z39" s="144">
        <v>0.011060643449</v>
      </c>
      <c r="AA39" s="144">
        <v>1.12856669792</v>
      </c>
      <c r="AB39" s="144">
        <v>0.016603931811</v>
      </c>
    </row>
    <row r="40" spans="1:28" ht="11.25" customHeight="1">
      <c r="A40" s="114">
        <f t="shared" si="0"/>
        <v>35</v>
      </c>
      <c r="B40" s="103" t="s">
        <v>196</v>
      </c>
      <c r="C40" s="104"/>
      <c r="D40" s="105" t="s">
        <v>76</v>
      </c>
      <c r="E40" s="144">
        <v>1.0190951097870022</v>
      </c>
      <c r="F40" s="144">
        <v>0.004273863926517933</v>
      </c>
      <c r="G40" s="144">
        <v>1.2098389955895308</v>
      </c>
      <c r="H40" s="144">
        <v>0.025484335322849595</v>
      </c>
      <c r="I40" s="144">
        <v>1.2676694441890028</v>
      </c>
      <c r="J40" s="144">
        <v>0.03261922790958845</v>
      </c>
      <c r="K40" s="142">
        <v>1.068293657713</v>
      </c>
      <c r="L40" s="142">
        <v>0.010374794641</v>
      </c>
      <c r="M40" s="149">
        <v>0.467120790231</v>
      </c>
      <c r="N40" s="148">
        <v>0.001839001742</v>
      </c>
      <c r="O40" s="142">
        <v>1.159091234806</v>
      </c>
      <c r="P40" s="149">
        <v>0.020542514598</v>
      </c>
      <c r="Q40" s="144">
        <v>1.124881781131</v>
      </c>
      <c r="R40" s="144">
        <v>0.017466102124</v>
      </c>
      <c r="S40" s="144">
        <v>0.9803641087</v>
      </c>
      <c r="T40" s="144">
        <v>0.002013905498</v>
      </c>
      <c r="U40" s="144">
        <v>1.077500074339</v>
      </c>
      <c r="V40" s="144">
        <v>0.010240525492</v>
      </c>
      <c r="W40" s="144">
        <v>1.074100942968</v>
      </c>
      <c r="X40" s="144">
        <v>0.009630037416</v>
      </c>
      <c r="Y40" s="144">
        <v>1.042764361435</v>
      </c>
      <c r="Z40" s="144">
        <v>0.007500383442</v>
      </c>
      <c r="AA40" s="144">
        <v>1.152625792145</v>
      </c>
      <c r="AB40" s="144">
        <v>0.018679843372</v>
      </c>
    </row>
    <row r="41" spans="1:28" ht="11.25" customHeight="1">
      <c r="A41" s="114">
        <f t="shared" si="0"/>
        <v>36</v>
      </c>
      <c r="B41" s="103" t="s">
        <v>197</v>
      </c>
      <c r="C41" s="104"/>
      <c r="D41" s="105" t="s">
        <v>77</v>
      </c>
      <c r="E41" s="144">
        <v>1.1145325706081124</v>
      </c>
      <c r="F41" s="144">
        <v>0.017886651295583117</v>
      </c>
      <c r="G41" s="144">
        <v>1.2150583751699913</v>
      </c>
      <c r="H41" s="144">
        <v>0.030985475076118832</v>
      </c>
      <c r="I41" s="144">
        <v>1.1709922517643647</v>
      </c>
      <c r="J41" s="144">
        <v>0.023621470224823877</v>
      </c>
      <c r="K41" s="142">
        <v>1.054842109961</v>
      </c>
      <c r="L41" s="142">
        <v>0.008248509243</v>
      </c>
      <c r="M41" s="149">
        <v>0.629361758497</v>
      </c>
      <c r="N41" s="148">
        <v>0.001719743324</v>
      </c>
      <c r="O41" s="142">
        <v>1.337148337204</v>
      </c>
      <c r="P41" s="149">
        <v>0.039872945171</v>
      </c>
      <c r="Q41" s="144">
        <v>1.190920483764</v>
      </c>
      <c r="R41" s="144">
        <v>0.023011159006</v>
      </c>
      <c r="S41" s="144">
        <v>1.011444814837</v>
      </c>
      <c r="T41" s="144">
        <v>0.002505574702</v>
      </c>
      <c r="U41" s="144">
        <v>1.045809877128</v>
      </c>
      <c r="V41" s="144">
        <v>0.00810415318</v>
      </c>
      <c r="W41" s="144">
        <v>1.041897243266</v>
      </c>
      <c r="X41" s="144">
        <v>0.007599291204</v>
      </c>
      <c r="Y41" s="144">
        <v>1.060358718422</v>
      </c>
      <c r="Z41" s="144">
        <v>0.01079976518</v>
      </c>
      <c r="AA41" s="144">
        <v>1.041820196116</v>
      </c>
      <c r="AB41" s="144">
        <v>0.010913997546</v>
      </c>
    </row>
    <row r="42" spans="1:28" ht="11.25" customHeight="1">
      <c r="A42" s="114">
        <f t="shared" si="0"/>
        <v>37</v>
      </c>
      <c r="B42" s="103" t="s">
        <v>198</v>
      </c>
      <c r="C42" s="104"/>
      <c r="D42" s="105" t="s">
        <v>78</v>
      </c>
      <c r="E42" s="144">
        <v>1.0820641802608582</v>
      </c>
      <c r="F42" s="144">
        <v>0.014954177363442619</v>
      </c>
      <c r="G42" s="144">
        <v>1.0358638536528215</v>
      </c>
      <c r="H42" s="144">
        <v>0.009605707501318606</v>
      </c>
      <c r="I42" s="144">
        <v>1.0844667371381091</v>
      </c>
      <c r="J42" s="144">
        <v>0.013840234630100865</v>
      </c>
      <c r="K42" s="142">
        <v>1.03671302399</v>
      </c>
      <c r="L42" s="142">
        <v>0.00773036064</v>
      </c>
      <c r="M42" s="149">
        <v>0.752105300322</v>
      </c>
      <c r="N42" s="148">
        <v>0.003495520734</v>
      </c>
      <c r="O42" s="142">
        <v>1.102590268903</v>
      </c>
      <c r="P42" s="149">
        <v>0.012718390447</v>
      </c>
      <c r="Q42" s="162">
        <v>1.327067597798</v>
      </c>
      <c r="R42" s="160">
        <v>0.012530021638</v>
      </c>
      <c r="S42" s="157"/>
      <c r="T42" s="158"/>
      <c r="U42" s="157"/>
      <c r="V42" s="158"/>
      <c r="W42" s="157"/>
      <c r="X42" s="158"/>
      <c r="Y42" s="144"/>
      <c r="Z42" s="144"/>
      <c r="AA42" s="144"/>
      <c r="AB42" s="144"/>
    </row>
    <row r="43" spans="1:28" ht="11.25" customHeight="1">
      <c r="A43" s="114">
        <f t="shared" si="0"/>
        <v>38</v>
      </c>
      <c r="B43" s="103" t="s">
        <v>199</v>
      </c>
      <c r="C43" s="104"/>
      <c r="D43" s="105" t="s">
        <v>79</v>
      </c>
      <c r="E43" s="144">
        <v>1.0246548193400513</v>
      </c>
      <c r="F43" s="144">
        <v>0.006371253718218027</v>
      </c>
      <c r="G43" s="144">
        <v>1.2187128069748743</v>
      </c>
      <c r="H43" s="144">
        <v>0.029596427774069966</v>
      </c>
      <c r="I43" s="144">
        <v>1.2609651211705897</v>
      </c>
      <c r="J43" s="144">
        <v>0.03591913393107283</v>
      </c>
      <c r="K43" s="142">
        <v>1.063939516268</v>
      </c>
      <c r="L43" s="142">
        <v>0.011593832487</v>
      </c>
      <c r="M43" s="149">
        <v>0.609339131699</v>
      </c>
      <c r="N43" s="148">
        <v>0.003750779166</v>
      </c>
      <c r="O43" s="142">
        <v>1.463675828854</v>
      </c>
      <c r="P43" s="149">
        <v>0.057061889373</v>
      </c>
      <c r="Q43" s="144">
        <v>1.324319580227</v>
      </c>
      <c r="R43" s="144">
        <v>0.040308653078</v>
      </c>
      <c r="S43" s="144">
        <v>0.87374967914</v>
      </c>
      <c r="T43" s="144">
        <v>0.001546663693</v>
      </c>
      <c r="U43" s="144">
        <v>1.047191732548</v>
      </c>
      <c r="V43" s="144">
        <v>0.006896510243</v>
      </c>
      <c r="W43" s="144">
        <v>1.010876123814</v>
      </c>
      <c r="X43" s="144">
        <v>0.002551245225</v>
      </c>
      <c r="Y43" s="144">
        <v>0.89944206717</v>
      </c>
      <c r="Z43" s="144">
        <v>0.002431446355</v>
      </c>
      <c r="AA43" s="144">
        <v>1.263308591988</v>
      </c>
      <c r="AB43" s="144">
        <v>0.03278262296</v>
      </c>
    </row>
    <row r="44" spans="1:28" ht="11.25" customHeight="1">
      <c r="A44" s="114">
        <f t="shared" si="0"/>
        <v>39</v>
      </c>
      <c r="B44" s="103" t="s">
        <v>26</v>
      </c>
      <c r="C44" s="104"/>
      <c r="D44" s="105" t="s">
        <v>82</v>
      </c>
      <c r="E44" s="144">
        <v>1.0559449441717916</v>
      </c>
      <c r="F44" s="144">
        <v>0.017126621850098472</v>
      </c>
      <c r="G44" s="144">
        <v>1.1103623753567256</v>
      </c>
      <c r="H44" s="144">
        <v>0.017103853094902727</v>
      </c>
      <c r="I44" s="144">
        <v>1.1568358608916487</v>
      </c>
      <c r="J44" s="144">
        <v>0.02593825590062448</v>
      </c>
      <c r="K44" s="142">
        <v>1.070981031448</v>
      </c>
      <c r="L44" s="142">
        <v>0.013673648113</v>
      </c>
      <c r="M44" s="149">
        <v>0.641304627975</v>
      </c>
      <c r="N44" s="148">
        <v>0.005512280679</v>
      </c>
      <c r="O44" s="142">
        <v>1.220485034555</v>
      </c>
      <c r="P44" s="149">
        <v>0.033463750724</v>
      </c>
      <c r="Q44" s="144">
        <v>1.129317689443</v>
      </c>
      <c r="R44" s="144">
        <v>0.019160397962</v>
      </c>
      <c r="S44" s="144">
        <v>0.950181965977</v>
      </c>
      <c r="T44" s="144">
        <v>0.004131602698</v>
      </c>
      <c r="U44" s="144">
        <v>1.073759419316</v>
      </c>
      <c r="V44" s="144">
        <v>0.017327859469</v>
      </c>
      <c r="W44" s="144">
        <v>1.053756273217</v>
      </c>
      <c r="X44" s="144">
        <v>0.011785287963</v>
      </c>
      <c r="Y44" s="144">
        <v>1.022407087335</v>
      </c>
      <c r="Z44" s="144">
        <v>0.009288829881</v>
      </c>
      <c r="AA44" s="144">
        <v>1.12424366297</v>
      </c>
      <c r="AB44" s="144">
        <v>0.020365702735</v>
      </c>
    </row>
    <row r="45" spans="1:28" ht="11.25" customHeight="1">
      <c r="A45" s="114">
        <f t="shared" si="0"/>
        <v>40</v>
      </c>
      <c r="B45" s="103" t="s">
        <v>202</v>
      </c>
      <c r="C45" s="104"/>
      <c r="D45" s="105" t="s">
        <v>81</v>
      </c>
      <c r="E45" s="144">
        <v>1.0535392273449573</v>
      </c>
      <c r="F45" s="144">
        <v>0.01064937005734567</v>
      </c>
      <c r="G45" s="144">
        <v>1.1279413518228827</v>
      </c>
      <c r="H45" s="144">
        <v>0.020621257948490172</v>
      </c>
      <c r="I45" s="144">
        <v>1.2636040368109844</v>
      </c>
      <c r="J45" s="144">
        <v>0.03996728702131071</v>
      </c>
      <c r="K45" s="142">
        <v>1.047085162951</v>
      </c>
      <c r="L45" s="142">
        <v>0.01489367749</v>
      </c>
      <c r="M45" s="149">
        <v>0.960333232492</v>
      </c>
      <c r="N45" s="148">
        <v>0.010569347006</v>
      </c>
      <c r="O45" s="142">
        <v>1.286189941572</v>
      </c>
      <c r="P45" s="149">
        <v>0.039833741517</v>
      </c>
      <c r="Q45" s="144">
        <v>1.12216310697</v>
      </c>
      <c r="R45" s="144">
        <v>0.019219851349</v>
      </c>
      <c r="S45" s="144">
        <v>1.008479858325</v>
      </c>
      <c r="T45" s="144">
        <v>0.006268932033</v>
      </c>
      <c r="U45" s="144">
        <v>1.007898130352</v>
      </c>
      <c r="V45" s="144">
        <v>0.006992706184</v>
      </c>
      <c r="W45" s="144">
        <v>1.06117202328</v>
      </c>
      <c r="X45" s="144">
        <v>0.008186311356</v>
      </c>
      <c r="Y45" s="144">
        <v>1.032075213072</v>
      </c>
      <c r="Z45" s="144">
        <v>0.0060074266</v>
      </c>
      <c r="AA45" s="144">
        <v>1.129302373891</v>
      </c>
      <c r="AB45" s="144">
        <v>0.015881805087</v>
      </c>
    </row>
    <row r="46" spans="1:28" ht="11.25" customHeight="1">
      <c r="A46" s="114">
        <f t="shared" si="0"/>
        <v>41</v>
      </c>
      <c r="B46" s="103" t="s">
        <v>203</v>
      </c>
      <c r="C46" s="104"/>
      <c r="D46" s="105" t="s">
        <v>87</v>
      </c>
      <c r="E46" s="144">
        <v>1.0085341069696494</v>
      </c>
      <c r="F46" s="144">
        <v>0.005051959169827082</v>
      </c>
      <c r="G46" s="144">
        <v>1.1534080539086091</v>
      </c>
      <c r="H46" s="144">
        <v>0.01935480659985468</v>
      </c>
      <c r="I46" s="144">
        <v>1.1365952413112</v>
      </c>
      <c r="J46" s="144">
        <v>0.0175410319370441</v>
      </c>
      <c r="K46" s="142">
        <v>1.048588346369</v>
      </c>
      <c r="L46" s="142">
        <v>0.008561223757</v>
      </c>
      <c r="M46" s="149">
        <v>0.648423300039</v>
      </c>
      <c r="N46" s="148">
        <v>0.00322889179</v>
      </c>
      <c r="O46" s="142">
        <v>1.266710650412</v>
      </c>
      <c r="P46" s="149">
        <v>0.036534380698</v>
      </c>
      <c r="Q46" s="144">
        <v>1.120890275845</v>
      </c>
      <c r="R46" s="144">
        <v>0.022093799438</v>
      </c>
      <c r="S46" s="144">
        <v>1.027377208271</v>
      </c>
      <c r="T46" s="144">
        <v>0.00954978187</v>
      </c>
      <c r="U46" s="144">
        <v>1.071380509141</v>
      </c>
      <c r="V46" s="144">
        <v>0.012472323216</v>
      </c>
      <c r="W46" s="144">
        <v>1.086646564773</v>
      </c>
      <c r="X46" s="144">
        <v>0.012436543779</v>
      </c>
      <c r="Y46" s="144">
        <v>0.992679855996</v>
      </c>
      <c r="Z46" s="144">
        <v>0.003376359407</v>
      </c>
      <c r="AA46" s="144">
        <v>1.11831404492</v>
      </c>
      <c r="AB46" s="144">
        <v>0.015942005441</v>
      </c>
    </row>
    <row r="47" spans="1:28" ht="21">
      <c r="A47" s="114">
        <f t="shared" si="0"/>
        <v>42</v>
      </c>
      <c r="B47" s="103" t="s">
        <v>239</v>
      </c>
      <c r="C47" s="104"/>
      <c r="D47" s="105" t="s">
        <v>88</v>
      </c>
      <c r="E47" s="144">
        <v>1.0358259864191455</v>
      </c>
      <c r="F47" s="144">
        <v>0.018618490976476477</v>
      </c>
      <c r="G47" s="144">
        <v>1.0894031342082362</v>
      </c>
      <c r="H47" s="144">
        <v>0.012627816501105747</v>
      </c>
      <c r="I47" s="144">
        <v>1.2136554416228944</v>
      </c>
      <c r="J47" s="144">
        <v>0.027642260905146467</v>
      </c>
      <c r="K47" s="142">
        <v>1.067802262655</v>
      </c>
      <c r="L47" s="142">
        <v>0.011958394072</v>
      </c>
      <c r="M47" s="149">
        <v>0.674512898589</v>
      </c>
      <c r="N47" s="148">
        <v>0.003979677148</v>
      </c>
      <c r="O47" s="142">
        <v>1.293532488775</v>
      </c>
      <c r="P47" s="149">
        <v>0.036204989889</v>
      </c>
      <c r="Q47" s="144">
        <v>1.127064218416</v>
      </c>
      <c r="R47" s="144">
        <v>0.017537431015</v>
      </c>
      <c r="S47" s="144">
        <v>0.980931062986</v>
      </c>
      <c r="T47" s="144">
        <v>0.002237740629</v>
      </c>
      <c r="U47" s="144">
        <v>1.08573724543</v>
      </c>
      <c r="V47" s="144">
        <v>0.012114157953</v>
      </c>
      <c r="W47" s="144">
        <v>1.068612172093</v>
      </c>
      <c r="X47" s="144">
        <v>0.009958410434</v>
      </c>
      <c r="Y47" s="144">
        <v>1.019238589966</v>
      </c>
      <c r="Z47" s="144">
        <v>0.005572220056</v>
      </c>
      <c r="AA47" s="144">
        <v>1.168182597571</v>
      </c>
      <c r="AB47" s="144">
        <v>0.021303601213</v>
      </c>
    </row>
    <row r="48" spans="1:28" ht="11.25" customHeight="1">
      <c r="A48" s="114">
        <f t="shared" si="0"/>
        <v>43</v>
      </c>
      <c r="B48" s="103" t="s">
        <v>207</v>
      </c>
      <c r="C48" s="104"/>
      <c r="D48" s="105" t="s">
        <v>91</v>
      </c>
      <c r="E48" s="144">
        <v>1.01032076100408</v>
      </c>
      <c r="F48" s="144">
        <v>0.003604281764509939</v>
      </c>
      <c r="G48" s="144">
        <v>1.0840390196314136</v>
      </c>
      <c r="H48" s="144">
        <v>0.012129299912078666</v>
      </c>
      <c r="I48" s="144">
        <v>1.117018567304304</v>
      </c>
      <c r="J48" s="144">
        <v>0.015104586063171136</v>
      </c>
      <c r="K48" s="142">
        <v>1.04979024856</v>
      </c>
      <c r="L48" s="142">
        <v>0.009576446709</v>
      </c>
      <c r="M48" s="149">
        <v>0.761331660536</v>
      </c>
      <c r="N48" s="148">
        <v>0.002272413056</v>
      </c>
      <c r="O48" s="162">
        <v>1.431871973089</v>
      </c>
      <c r="P48" s="160">
        <v>0.002098658857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</row>
    <row r="49" spans="1:28" ht="11.25" customHeight="1">
      <c r="A49" s="114">
        <f t="shared" si="0"/>
        <v>44</v>
      </c>
      <c r="B49" s="103" t="s">
        <v>210</v>
      </c>
      <c r="C49" s="104"/>
      <c r="D49" s="105" t="s">
        <v>70</v>
      </c>
      <c r="E49" s="144">
        <v>1.0903999457253741</v>
      </c>
      <c r="F49" s="144">
        <v>0.014702444261694784</v>
      </c>
      <c r="G49" s="144">
        <v>1.151048266744225</v>
      </c>
      <c r="H49" s="144">
        <v>0.01936304228911965</v>
      </c>
      <c r="I49" s="144">
        <v>1.1360871676945175</v>
      </c>
      <c r="J49" s="144">
        <v>0.01933129611724286</v>
      </c>
      <c r="K49" s="142">
        <v>1.053156331686</v>
      </c>
      <c r="L49" s="142">
        <v>0.010002584065</v>
      </c>
      <c r="M49" s="149">
        <v>0.902252777018</v>
      </c>
      <c r="N49" s="148">
        <v>0.002433619346</v>
      </c>
      <c r="O49" s="142">
        <v>1.205436820258</v>
      </c>
      <c r="P49" s="149">
        <v>0.023147151849</v>
      </c>
      <c r="Q49" s="144">
        <v>1.104766130842</v>
      </c>
      <c r="R49" s="144">
        <v>0.013477474417</v>
      </c>
      <c r="S49" s="144">
        <v>1.027119136952</v>
      </c>
      <c r="T49" s="144">
        <v>0.004564514488</v>
      </c>
      <c r="U49" s="144">
        <v>1.06098248276</v>
      </c>
      <c r="V49" s="144">
        <v>0.007230806311</v>
      </c>
      <c r="W49" s="144">
        <v>1.059926223527</v>
      </c>
      <c r="X49" s="144">
        <v>0.007039923503</v>
      </c>
      <c r="Y49" s="144">
        <v>1.012730774023</v>
      </c>
      <c r="Z49" s="144">
        <v>0.003750982345</v>
      </c>
      <c r="AA49" s="144">
        <v>1.089322066819</v>
      </c>
      <c r="AB49" s="144">
        <v>0.010207197279</v>
      </c>
    </row>
    <row r="50" spans="1:28" ht="21">
      <c r="A50" s="114">
        <f t="shared" si="0"/>
        <v>45</v>
      </c>
      <c r="B50" s="103" t="s">
        <v>211</v>
      </c>
      <c r="C50" s="104"/>
      <c r="D50" s="105" t="s">
        <v>94</v>
      </c>
      <c r="E50" s="144">
        <v>1.0269402180991878</v>
      </c>
      <c r="F50" s="144">
        <v>0.006487077086482797</v>
      </c>
      <c r="G50" s="144">
        <v>1.0792071024504306</v>
      </c>
      <c r="H50" s="144">
        <v>0.012153059867179995</v>
      </c>
      <c r="I50" s="144">
        <v>1.1274968055896806</v>
      </c>
      <c r="J50" s="144">
        <v>0.016820242778435628</v>
      </c>
      <c r="K50" s="142">
        <v>1.040774616639</v>
      </c>
      <c r="L50" s="142">
        <v>0.006689501941</v>
      </c>
      <c r="M50" s="149">
        <v>0.80163875972</v>
      </c>
      <c r="N50" s="148">
        <v>0.002008226157</v>
      </c>
      <c r="O50" s="142">
        <v>1.232190746679</v>
      </c>
      <c r="P50" s="149">
        <v>0.028238868109</v>
      </c>
      <c r="Q50" s="144">
        <v>1.105394017747</v>
      </c>
      <c r="R50" s="144">
        <v>0.013843504991</v>
      </c>
      <c r="S50" s="144">
        <v>1.024841496523</v>
      </c>
      <c r="T50" s="144">
        <v>0.004142170847</v>
      </c>
      <c r="U50" s="144">
        <v>1.015116938466</v>
      </c>
      <c r="V50" s="144">
        <v>0.002903702539</v>
      </c>
      <c r="W50" s="150">
        <v>0.966242021089</v>
      </c>
      <c r="X50" s="150">
        <v>0.001329253804</v>
      </c>
      <c r="Y50" s="144"/>
      <c r="Z50" s="144"/>
      <c r="AA50" s="144"/>
      <c r="AB50" s="144"/>
    </row>
    <row r="51" spans="1:28" ht="11.25" customHeight="1">
      <c r="A51" s="114">
        <f t="shared" si="0"/>
        <v>46</v>
      </c>
      <c r="B51" s="103" t="s">
        <v>251</v>
      </c>
      <c r="C51" s="104"/>
      <c r="D51" s="105" t="s">
        <v>99</v>
      </c>
      <c r="E51" s="144">
        <v>1.0295462813973366</v>
      </c>
      <c r="F51" s="144">
        <v>0.0070618652194187415</v>
      </c>
      <c r="G51" s="144">
        <v>1.105235893385442</v>
      </c>
      <c r="H51" s="144">
        <v>0.013498142861992758</v>
      </c>
      <c r="I51" s="144">
        <v>1.1481963637418022</v>
      </c>
      <c r="J51" s="144">
        <v>0.016636676083102545</v>
      </c>
      <c r="K51" s="142">
        <v>1.037817033347</v>
      </c>
      <c r="L51" s="142">
        <v>0.005277331455</v>
      </c>
      <c r="M51" s="149">
        <v>0.855367378741</v>
      </c>
      <c r="N51" s="148">
        <v>0.001658020928</v>
      </c>
      <c r="O51" s="142">
        <v>1.17550699592</v>
      </c>
      <c r="P51" s="149">
        <v>0.020141263788</v>
      </c>
      <c r="Q51" s="163">
        <v>0.995895410564</v>
      </c>
      <c r="R51" s="163">
        <v>0.000507038802</v>
      </c>
      <c r="S51" s="143"/>
      <c r="T51" s="143"/>
      <c r="U51" s="143"/>
      <c r="V51" s="143"/>
      <c r="W51" s="143"/>
      <c r="X51" s="143"/>
      <c r="Y51" s="144"/>
      <c r="Z51" s="144"/>
      <c r="AA51" s="144"/>
      <c r="AB51" s="144"/>
    </row>
    <row r="52" spans="1:28" ht="21">
      <c r="A52" s="114">
        <f t="shared" si="0"/>
        <v>47</v>
      </c>
      <c r="B52" s="103" t="s">
        <v>276</v>
      </c>
      <c r="C52" s="104"/>
      <c r="D52" s="105" t="s">
        <v>93</v>
      </c>
      <c r="E52" s="144">
        <v>1.0199739074626026</v>
      </c>
      <c r="F52" s="144">
        <v>0.004464007894795784</v>
      </c>
      <c r="G52" s="144">
        <v>1.1571042046217384</v>
      </c>
      <c r="H52" s="144">
        <v>0.021365169736890847</v>
      </c>
      <c r="I52" s="144">
        <v>1.2071907474824453</v>
      </c>
      <c r="J52" s="144">
        <v>0.026645936887566987</v>
      </c>
      <c r="K52" s="142">
        <v>1.043309301818</v>
      </c>
      <c r="L52" s="142">
        <v>0.007268039949</v>
      </c>
      <c r="M52" s="149">
        <v>0.666240813072</v>
      </c>
      <c r="N52" s="148">
        <v>0.002326908058</v>
      </c>
      <c r="O52" s="142">
        <v>1.624774756862</v>
      </c>
      <c r="P52" s="149">
        <v>0.073380552483</v>
      </c>
      <c r="Q52" s="144">
        <v>1.126525934652</v>
      </c>
      <c r="R52" s="144">
        <v>0.016806443774</v>
      </c>
      <c r="S52" s="144">
        <v>1.028262824785</v>
      </c>
      <c r="T52" s="144">
        <v>0.004524370687</v>
      </c>
      <c r="U52" s="144">
        <v>1.085312992101</v>
      </c>
      <c r="V52" s="144">
        <v>0.010986629937</v>
      </c>
      <c r="W52" s="144">
        <v>1.057962498127</v>
      </c>
      <c r="X52" s="144">
        <v>0.007581224851</v>
      </c>
      <c r="Y52" s="144">
        <v>1.005028749055</v>
      </c>
      <c r="Z52" s="144">
        <v>0.003416406178</v>
      </c>
      <c r="AA52" s="144">
        <v>1.167430317377</v>
      </c>
      <c r="AB52" s="144">
        <v>0.020619945421</v>
      </c>
    </row>
    <row r="53" spans="1:28" ht="11.25" customHeight="1">
      <c r="A53" s="114">
        <f t="shared" si="0"/>
        <v>48</v>
      </c>
      <c r="B53" s="103" t="s">
        <v>284</v>
      </c>
      <c r="C53" s="104"/>
      <c r="D53" s="105" t="s">
        <v>98</v>
      </c>
      <c r="E53" s="144">
        <v>1.02785228096338</v>
      </c>
      <c r="F53" s="144">
        <v>0.004949742471529032</v>
      </c>
      <c r="G53" s="144">
        <v>1.0782940519400346</v>
      </c>
      <c r="H53" s="144">
        <v>0.010014446819906124</v>
      </c>
      <c r="I53" s="144">
        <v>1.1199580104540818</v>
      </c>
      <c r="J53" s="144">
        <v>0.014463385176113492</v>
      </c>
      <c r="K53" s="142">
        <v>1.051053542773</v>
      </c>
      <c r="L53" s="142">
        <v>0.007123086854</v>
      </c>
      <c r="M53" s="149">
        <v>0.99184986364</v>
      </c>
      <c r="N53" s="148">
        <v>0.001676241072</v>
      </c>
      <c r="O53" s="142">
        <v>1.159188544895</v>
      </c>
      <c r="P53" s="149">
        <v>0.017954761217</v>
      </c>
      <c r="Q53" s="144">
        <v>1.103136491931</v>
      </c>
      <c r="R53" s="144">
        <v>0.01350774907</v>
      </c>
      <c r="S53" s="144">
        <v>1.038013186924</v>
      </c>
      <c r="T53" s="144">
        <v>0.007752775129</v>
      </c>
      <c r="U53" s="144">
        <v>1.082833777526</v>
      </c>
      <c r="V53" s="144">
        <v>0.009467131516</v>
      </c>
      <c r="W53" s="144">
        <v>1.065548492701</v>
      </c>
      <c r="X53" s="144">
        <v>0.007659218912</v>
      </c>
      <c r="Y53" s="144">
        <v>1.039094842429</v>
      </c>
      <c r="Z53" s="144">
        <v>0.00619862981</v>
      </c>
      <c r="AA53" s="144">
        <v>1.131713057199</v>
      </c>
      <c r="AB53" s="144">
        <v>0.01423009459</v>
      </c>
    </row>
    <row r="54" spans="1:28" ht="11.25" customHeight="1">
      <c r="A54" s="114">
        <f t="shared" si="0"/>
        <v>49</v>
      </c>
      <c r="B54" s="103" t="s">
        <v>215</v>
      </c>
      <c r="C54" s="104"/>
      <c r="D54" s="105" t="s">
        <v>96</v>
      </c>
      <c r="E54" s="144">
        <v>1.0001286721052645</v>
      </c>
      <c r="F54" s="144">
        <v>0.0023175938607604466</v>
      </c>
      <c r="G54" s="144">
        <v>1.1027912578705807</v>
      </c>
      <c r="H54" s="144">
        <v>0.016595511236379767</v>
      </c>
      <c r="I54" s="144">
        <v>1.0978385272471178</v>
      </c>
      <c r="J54" s="144">
        <v>0.017549987028412102</v>
      </c>
      <c r="K54" s="142">
        <v>1.059838633729</v>
      </c>
      <c r="L54" s="142">
        <v>0.016480840666</v>
      </c>
      <c r="M54" s="149">
        <v>0.821140484156</v>
      </c>
      <c r="N54" s="148">
        <v>0.002827927283</v>
      </c>
      <c r="O54" s="142">
        <v>1.272991341051</v>
      </c>
      <c r="P54" s="149">
        <v>0.036831308549</v>
      </c>
      <c r="Q54" s="144">
        <v>1.112799875548</v>
      </c>
      <c r="R54" s="144">
        <v>0.016285636063</v>
      </c>
      <c r="S54" s="144">
        <v>1.029293366684</v>
      </c>
      <c r="T54" s="144">
        <v>0.006101935808</v>
      </c>
      <c r="U54" s="144">
        <v>1.083110728161</v>
      </c>
      <c r="V54" s="144">
        <v>0.011232381244</v>
      </c>
      <c r="W54" s="144">
        <v>1.088513731814</v>
      </c>
      <c r="X54" s="144">
        <v>0.012054651776</v>
      </c>
      <c r="Y54" s="144">
        <v>1.010021045216</v>
      </c>
      <c r="Z54" s="144">
        <v>0.005416804636</v>
      </c>
      <c r="AA54" s="144">
        <v>1.23896217171</v>
      </c>
      <c r="AB54" s="144">
        <v>0.03388082572</v>
      </c>
    </row>
    <row r="55" spans="1:28" ht="11.25" customHeight="1">
      <c r="A55" s="114">
        <f t="shared" si="0"/>
        <v>50</v>
      </c>
      <c r="B55" s="103" t="s">
        <v>216</v>
      </c>
      <c r="C55" s="104"/>
      <c r="D55" s="105" t="s">
        <v>97</v>
      </c>
      <c r="E55" s="144">
        <v>1.0227470126793095</v>
      </c>
      <c r="F55" s="144">
        <v>0.003924677688420159</v>
      </c>
      <c r="G55" s="144">
        <v>1.1865133451193555</v>
      </c>
      <c r="H55" s="144">
        <v>0.021965349213781477</v>
      </c>
      <c r="I55" s="144">
        <v>1.2202851033217186</v>
      </c>
      <c r="J55" s="144">
        <v>0.026595502863630896</v>
      </c>
      <c r="K55" s="142">
        <v>1.042839904635</v>
      </c>
      <c r="L55" s="142">
        <v>0.006401769115</v>
      </c>
      <c r="M55" s="149">
        <v>0.708799150553</v>
      </c>
      <c r="N55" s="148">
        <v>0.001351855272</v>
      </c>
      <c r="O55" s="142">
        <v>1.257383604957</v>
      </c>
      <c r="P55" s="149">
        <v>0.031818252704</v>
      </c>
      <c r="Q55" s="144">
        <v>1.105326324278</v>
      </c>
      <c r="R55" s="144">
        <v>0.013806983289</v>
      </c>
      <c r="S55" s="144">
        <v>1.004260896586</v>
      </c>
      <c r="T55" s="144">
        <v>0.001936655233</v>
      </c>
      <c r="U55" s="144">
        <v>1.064168304305</v>
      </c>
      <c r="V55" s="144">
        <v>0.00870587825</v>
      </c>
      <c r="W55" s="150">
        <v>1.031796053773</v>
      </c>
      <c r="X55" s="150">
        <v>0.005670344583</v>
      </c>
      <c r="Y55" s="144"/>
      <c r="Z55" s="144"/>
      <c r="AA55" s="144"/>
      <c r="AB55" s="144"/>
    </row>
    <row r="56" spans="1:28" ht="11.25" customHeight="1">
      <c r="A56" s="114">
        <f t="shared" si="0"/>
        <v>51</v>
      </c>
      <c r="B56" s="103" t="s">
        <v>220</v>
      </c>
      <c r="C56" s="104"/>
      <c r="D56" s="105" t="s">
        <v>100</v>
      </c>
      <c r="E56" s="144">
        <v>1.0145835381747568</v>
      </c>
      <c r="F56" s="144">
        <v>0.0037419111398941654</v>
      </c>
      <c r="G56" s="144">
        <v>1.0762235726810752</v>
      </c>
      <c r="H56" s="144">
        <v>0.0028804288686213523</v>
      </c>
      <c r="I56" s="144">
        <v>1.0512186314473606</v>
      </c>
      <c r="J56" s="144">
        <v>0.0055700069195133125</v>
      </c>
      <c r="K56" s="142">
        <v>1.04244910433</v>
      </c>
      <c r="L56" s="142">
        <v>0.005332722477</v>
      </c>
      <c r="M56" s="149">
        <v>0.776413601916</v>
      </c>
      <c r="N56" s="148">
        <v>0.005910815924</v>
      </c>
      <c r="O56" s="142">
        <v>1.140305304155</v>
      </c>
      <c r="P56" s="149">
        <v>0.010846544958</v>
      </c>
      <c r="Q56" s="144">
        <v>1.09886601851</v>
      </c>
      <c r="R56" s="144">
        <v>0.011075995073</v>
      </c>
      <c r="S56" s="144">
        <v>0.998353722507</v>
      </c>
      <c r="T56" s="144">
        <v>0.005192865146</v>
      </c>
      <c r="U56" s="144">
        <v>1.02808213807</v>
      </c>
      <c r="V56" s="144">
        <v>0.002174249117</v>
      </c>
      <c r="W56" s="150">
        <v>1.02500975085</v>
      </c>
      <c r="X56" s="150">
        <v>0.002318667603</v>
      </c>
      <c r="Y56" s="144"/>
      <c r="Z56" s="144"/>
      <c r="AA56" s="144"/>
      <c r="AB56" s="144"/>
    </row>
    <row r="57" spans="1:28" ht="11.25" customHeight="1">
      <c r="A57" s="114">
        <f t="shared" si="0"/>
        <v>52</v>
      </c>
      <c r="B57" s="103" t="s">
        <v>221</v>
      </c>
      <c r="C57" s="104"/>
      <c r="D57" s="105" t="s">
        <v>86</v>
      </c>
      <c r="E57" s="144">
        <v>1.0304847122415721</v>
      </c>
      <c r="F57" s="144">
        <v>0.004271815995448127</v>
      </c>
      <c r="G57" s="144">
        <v>1.0818766469645895</v>
      </c>
      <c r="H57" s="144">
        <v>0.009483535579403613</v>
      </c>
      <c r="I57" s="144">
        <v>1.0748728082278858</v>
      </c>
      <c r="J57" s="144">
        <v>0.008991468822648362</v>
      </c>
      <c r="K57" s="142">
        <v>1.058507236263</v>
      </c>
      <c r="L57" s="142">
        <v>0.005882979356</v>
      </c>
      <c r="M57" s="149">
        <v>0.740809539971</v>
      </c>
      <c r="N57" s="148">
        <v>0.001405776227</v>
      </c>
      <c r="O57" s="142">
        <v>1.441658322329</v>
      </c>
      <c r="P57" s="149">
        <v>0.035814470553</v>
      </c>
      <c r="Q57" s="144">
        <v>1.246263100263</v>
      </c>
      <c r="R57" s="144">
        <v>0.020219553905</v>
      </c>
      <c r="S57" s="144">
        <v>0.955782946135</v>
      </c>
      <c r="T57" s="144">
        <v>0.001008051324</v>
      </c>
      <c r="U57" s="144">
        <v>1.086837637604</v>
      </c>
      <c r="V57" s="144">
        <v>0.007900935923</v>
      </c>
      <c r="W57" s="144">
        <v>1.077364485224</v>
      </c>
      <c r="X57" s="144">
        <v>0.007069604802</v>
      </c>
      <c r="Y57" s="144">
        <v>1.017306380344</v>
      </c>
      <c r="Z57" s="144">
        <v>0.003766069763</v>
      </c>
      <c r="AA57" s="144">
        <v>1.108492114395</v>
      </c>
      <c r="AB57" s="144">
        <v>0.009863129154</v>
      </c>
    </row>
    <row r="58" spans="1:28" ht="21">
      <c r="A58" s="114">
        <f t="shared" si="0"/>
        <v>53</v>
      </c>
      <c r="B58" s="103" t="s">
        <v>285</v>
      </c>
      <c r="C58" s="104"/>
      <c r="D58" s="105" t="s">
        <v>110</v>
      </c>
      <c r="E58" s="144">
        <v>0.984584924104641</v>
      </c>
      <c r="F58" s="144">
        <v>0.0031382194191602393</v>
      </c>
      <c r="G58" s="144">
        <v>1.343103574402786</v>
      </c>
      <c r="H58" s="144">
        <v>0.04127591079659717</v>
      </c>
      <c r="I58" s="144">
        <v>1.2611154227130867</v>
      </c>
      <c r="J58" s="144">
        <v>0.030374437966395253</v>
      </c>
      <c r="K58" s="142">
        <v>1.041434735412</v>
      </c>
      <c r="L58" s="142">
        <v>0.00605652327</v>
      </c>
      <c r="M58" s="149">
        <v>0.484818640271</v>
      </c>
      <c r="N58" s="148">
        <v>0.001054530505</v>
      </c>
      <c r="O58" s="142">
        <v>1.702987528624</v>
      </c>
      <c r="P58" s="149">
        <v>0.079902281476</v>
      </c>
      <c r="Q58" s="144">
        <v>1.210717488418</v>
      </c>
      <c r="R58" s="144">
        <v>0.024942513898</v>
      </c>
      <c r="S58" s="144">
        <v>0.941629861859</v>
      </c>
      <c r="T58" s="144">
        <v>0.000962757633</v>
      </c>
      <c r="U58" s="144">
        <v>1.083084125121</v>
      </c>
      <c r="V58" s="144">
        <v>0.010698009554</v>
      </c>
      <c r="W58" s="144">
        <v>1.074232963242</v>
      </c>
      <c r="X58" s="144">
        <v>0.009577262887</v>
      </c>
      <c r="Y58" s="144">
        <v>0.993426014189</v>
      </c>
      <c r="Z58" s="144">
        <v>0.002235548547</v>
      </c>
      <c r="AA58" s="144">
        <v>1.140676418814</v>
      </c>
      <c r="AB58" s="144">
        <v>0.016974823566</v>
      </c>
    </row>
    <row r="59" spans="1:28" ht="12">
      <c r="A59" s="114">
        <f t="shared" si="0"/>
        <v>54</v>
      </c>
      <c r="B59" s="103" t="s">
        <v>222</v>
      </c>
      <c r="C59" s="104"/>
      <c r="D59" s="105" t="s">
        <v>105</v>
      </c>
      <c r="E59" s="144">
        <v>1.0138876102420615</v>
      </c>
      <c r="F59" s="144">
        <v>0.00517537199342577</v>
      </c>
      <c r="G59" s="144">
        <v>1.1629157481714747</v>
      </c>
      <c r="H59" s="144">
        <v>0.02067969152955755</v>
      </c>
      <c r="I59" s="144">
        <v>1.2438003725130449</v>
      </c>
      <c r="J59" s="144">
        <v>0.029883592895090762</v>
      </c>
      <c r="K59" s="142">
        <v>1.03780630147</v>
      </c>
      <c r="L59" s="142">
        <v>0.006392887374</v>
      </c>
      <c r="M59" s="149">
        <v>0.557247779834</v>
      </c>
      <c r="N59" s="148">
        <v>0.001642986432</v>
      </c>
      <c r="O59" s="142">
        <v>1.557318015692</v>
      </c>
      <c r="P59" s="149">
        <v>0.065897351067</v>
      </c>
      <c r="Q59" s="144">
        <v>1.24393982328</v>
      </c>
      <c r="R59" s="144">
        <v>0.030468806754</v>
      </c>
      <c r="S59" s="144">
        <v>1.065989657</v>
      </c>
      <c r="T59" s="144">
        <v>0.009510264833</v>
      </c>
      <c r="U59" s="144">
        <v>1.103606165555</v>
      </c>
      <c r="V59" s="144">
        <v>0.013379638303</v>
      </c>
      <c r="W59" s="144">
        <v>1.089965714284</v>
      </c>
      <c r="X59" s="144">
        <v>0.01126928805</v>
      </c>
      <c r="Y59" s="144">
        <v>1.038425083114</v>
      </c>
      <c r="Z59" s="144">
        <v>0.007014763587</v>
      </c>
      <c r="AA59" s="144">
        <v>1.116407516426</v>
      </c>
      <c r="AB59" s="144">
        <v>0.01464463589</v>
      </c>
    </row>
    <row r="60" spans="1:28" ht="21" customHeight="1">
      <c r="A60" s="114">
        <f t="shared" si="0"/>
        <v>55</v>
      </c>
      <c r="B60" s="99" t="s">
        <v>291</v>
      </c>
      <c r="C60" s="104"/>
      <c r="D60" s="105" t="s">
        <v>74</v>
      </c>
      <c r="E60" s="144">
        <v>1.0458836107673632</v>
      </c>
      <c r="F60" s="144">
        <v>0.00847926982116657</v>
      </c>
      <c r="G60" s="144">
        <v>1.1039138242072148</v>
      </c>
      <c r="H60" s="144">
        <v>0.011783274815982424</v>
      </c>
      <c r="I60" s="144">
        <v>1.1785812913676397</v>
      </c>
      <c r="J60" s="144">
        <v>0.01997384123631795</v>
      </c>
      <c r="K60" s="142">
        <v>1.056586912914</v>
      </c>
      <c r="L60" s="142">
        <v>0.007434482733</v>
      </c>
      <c r="M60" s="149">
        <v>0.671631790073</v>
      </c>
      <c r="N60" s="148">
        <v>0.002120495782</v>
      </c>
      <c r="O60" s="142">
        <v>1.25457404327</v>
      </c>
      <c r="P60" s="149">
        <v>0.025727222396</v>
      </c>
      <c r="Q60" s="144">
        <v>1.160384635724</v>
      </c>
      <c r="R60" s="144">
        <v>0.016766381815</v>
      </c>
      <c r="S60" s="144">
        <v>1.001126311157</v>
      </c>
      <c r="T60" s="144">
        <v>0.001732764054</v>
      </c>
      <c r="U60" s="144">
        <v>1.097165349315</v>
      </c>
      <c r="V60" s="144">
        <v>0.01042841297</v>
      </c>
      <c r="W60" s="144">
        <v>1.078615872981</v>
      </c>
      <c r="X60" s="144">
        <v>0.008474030628</v>
      </c>
      <c r="Y60" s="144">
        <v>1.008130599085</v>
      </c>
      <c r="Z60" s="144">
        <v>0.003429317512</v>
      </c>
      <c r="AA60" s="144">
        <v>1.180334797178</v>
      </c>
      <c r="AB60" s="144">
        <v>0.018291897927</v>
      </c>
    </row>
    <row r="61" spans="1:28" ht="11.25" customHeight="1">
      <c r="A61" s="114">
        <f t="shared" si="0"/>
        <v>56</v>
      </c>
      <c r="B61" s="99" t="s">
        <v>279</v>
      </c>
      <c r="C61" s="104"/>
      <c r="D61" s="105" t="s">
        <v>280</v>
      </c>
      <c r="E61" s="144"/>
      <c r="F61" s="144"/>
      <c r="G61" s="144"/>
      <c r="H61" s="144"/>
      <c r="I61" s="144"/>
      <c r="J61" s="144"/>
      <c r="K61" s="142"/>
      <c r="L61" s="142"/>
      <c r="M61" s="149"/>
      <c r="N61" s="148"/>
      <c r="O61" s="142"/>
      <c r="P61" s="149"/>
      <c r="Q61" s="144"/>
      <c r="R61" s="144"/>
      <c r="S61" s="144">
        <v>1.027600026231</v>
      </c>
      <c r="T61" s="144">
        <v>0.007070584892</v>
      </c>
      <c r="U61" s="144">
        <v>1.090135925784</v>
      </c>
      <c r="V61" s="144">
        <v>0.019698956102</v>
      </c>
      <c r="W61" s="150">
        <v>1.040468364453</v>
      </c>
      <c r="X61" s="150">
        <v>0.007342586255</v>
      </c>
      <c r="Y61" s="144"/>
      <c r="Z61" s="144"/>
      <c r="AA61" s="144"/>
      <c r="AB61" s="144"/>
    </row>
    <row r="62" spans="1:28" ht="11.25" customHeight="1">
      <c r="A62" s="114">
        <f t="shared" si="0"/>
        <v>57</v>
      </c>
      <c r="B62" s="103" t="s">
        <v>223</v>
      </c>
      <c r="C62" s="104" t="s">
        <v>232</v>
      </c>
      <c r="D62" s="105" t="s">
        <v>109</v>
      </c>
      <c r="E62" s="144">
        <v>1.0275073758767512</v>
      </c>
      <c r="F62" s="144">
        <v>0.004734868257627778</v>
      </c>
      <c r="G62" s="144">
        <v>1.1605665288639646</v>
      </c>
      <c r="H62" s="144">
        <v>0.019475221191123812</v>
      </c>
      <c r="I62" s="144">
        <v>1.1578574019584822</v>
      </c>
      <c r="J62" s="144">
        <v>0.015854054693053978</v>
      </c>
      <c r="K62" s="142">
        <v>1.052875545705</v>
      </c>
      <c r="L62" s="142">
        <v>0.006217553202</v>
      </c>
      <c r="M62" s="149">
        <v>0.737437051326</v>
      </c>
      <c r="N62" s="148">
        <v>0.001812520926</v>
      </c>
      <c r="O62" s="142">
        <v>1.480572260033</v>
      </c>
      <c r="P62" s="149">
        <v>0.046228486456</v>
      </c>
      <c r="Q62" s="144">
        <v>1.093230755551</v>
      </c>
      <c r="R62" s="144">
        <v>0.011160062403</v>
      </c>
      <c r="S62" s="144">
        <v>0.934374103212</v>
      </c>
      <c r="T62" s="144">
        <v>0.00178605604</v>
      </c>
      <c r="U62" s="144">
        <v>1.031359896544</v>
      </c>
      <c r="V62" s="144">
        <v>0.005162682017</v>
      </c>
      <c r="W62" s="144">
        <v>1.003286017933</v>
      </c>
      <c r="X62" s="144">
        <v>0.003234199455</v>
      </c>
      <c r="Y62" s="144">
        <v>1.005373157755</v>
      </c>
      <c r="Z62" s="144">
        <v>0.004842475147</v>
      </c>
      <c r="AA62" s="144">
        <v>1.133578530351</v>
      </c>
      <c r="AB62" s="144">
        <v>0.01547846989</v>
      </c>
    </row>
    <row r="63" spans="1:28" ht="16.5" customHeight="1">
      <c r="A63" s="114">
        <f t="shared" si="0"/>
        <v>58</v>
      </c>
      <c r="B63" s="103" t="s">
        <v>223</v>
      </c>
      <c r="C63" s="104" t="s">
        <v>240</v>
      </c>
      <c r="D63" s="105" t="s">
        <v>107</v>
      </c>
      <c r="E63" s="144">
        <v>1.0473597399500545</v>
      </c>
      <c r="F63" s="144">
        <v>0.006529646166005288</v>
      </c>
      <c r="G63" s="144">
        <v>1.1979419791020205</v>
      </c>
      <c r="H63" s="144">
        <v>0.02179739407676191</v>
      </c>
      <c r="I63" s="144">
        <v>1.264077825050881</v>
      </c>
      <c r="J63" s="144">
        <v>0.024926879976663843</v>
      </c>
      <c r="K63" s="142">
        <v>1.06343454194</v>
      </c>
      <c r="L63" s="142">
        <v>0.007063948948</v>
      </c>
      <c r="M63" s="149">
        <v>0.55456719927</v>
      </c>
      <c r="N63" s="148">
        <v>0.001414652255</v>
      </c>
      <c r="O63" s="142">
        <v>1.825173141259</v>
      </c>
      <c r="P63" s="149">
        <v>0.07555054678</v>
      </c>
      <c r="Q63" s="144">
        <v>1.131490378361</v>
      </c>
      <c r="R63" s="144">
        <v>0.013582393579</v>
      </c>
      <c r="S63" s="144">
        <v>0.858092287684</v>
      </c>
      <c r="T63" s="144">
        <v>0.00132799197</v>
      </c>
      <c r="U63" s="144">
        <v>0.995650606629</v>
      </c>
      <c r="V63" s="144">
        <v>0.001389123173</v>
      </c>
      <c r="W63" s="144">
        <v>0.953447163326</v>
      </c>
      <c r="X63" s="144">
        <v>0.001863141981</v>
      </c>
      <c r="Y63" s="144">
        <v>0.983195745958</v>
      </c>
      <c r="Z63" s="144">
        <v>0.003200882461</v>
      </c>
      <c r="AA63" s="144">
        <v>1.115862208123</v>
      </c>
      <c r="AB63" s="144">
        <v>0.013267065344</v>
      </c>
    </row>
    <row r="64" spans="1:28" ht="15">
      <c r="A64" s="114">
        <f t="shared" si="0"/>
        <v>59</v>
      </c>
      <c r="B64" s="103" t="s">
        <v>263</v>
      </c>
      <c r="C64" s="104" t="s">
        <v>241</v>
      </c>
      <c r="D64" s="105" t="s">
        <v>108</v>
      </c>
      <c r="E64" s="144">
        <v>1.035217322117281</v>
      </c>
      <c r="F64" s="144">
        <v>0.005738630505495118</v>
      </c>
      <c r="G64" s="144">
        <v>1.0748150897817672</v>
      </c>
      <c r="H64" s="144">
        <v>0.014133640180847052</v>
      </c>
      <c r="I64" s="144">
        <v>1.0493603976816896</v>
      </c>
      <c r="J64" s="144">
        <v>0.008345432004549977</v>
      </c>
      <c r="K64" s="142">
        <v>1.045328626917</v>
      </c>
      <c r="L64" s="142">
        <v>0.006811614456</v>
      </c>
      <c r="M64" s="149">
        <v>0.994188143576</v>
      </c>
      <c r="N64" s="148">
        <v>0.00347128364</v>
      </c>
      <c r="O64" s="142">
        <v>1.15644521585</v>
      </c>
      <c r="P64" s="149">
        <v>0.017209147636</v>
      </c>
      <c r="Q64" s="144">
        <v>1.066802361999</v>
      </c>
      <c r="R64" s="144">
        <v>0.01181816438</v>
      </c>
      <c r="S64" s="144">
        <v>1.03240622647</v>
      </c>
      <c r="T64" s="144">
        <v>0.005619722059</v>
      </c>
      <c r="U64" s="144">
        <v>1.058981454236</v>
      </c>
      <c r="V64" s="144">
        <v>0.00932876212</v>
      </c>
      <c r="W64" s="144">
        <v>1.066793482685</v>
      </c>
      <c r="X64" s="144">
        <v>0.010219484259</v>
      </c>
      <c r="Y64" s="144">
        <v>1.005839446825</v>
      </c>
      <c r="Z64" s="144">
        <v>0.006084034819</v>
      </c>
      <c r="AA64" s="144">
        <v>1.103516662294</v>
      </c>
      <c r="AB64" s="144">
        <v>0.015285484358</v>
      </c>
    </row>
    <row r="65" spans="1:28" ht="12">
      <c r="A65" s="114">
        <f>A64+1</f>
        <v>60</v>
      </c>
      <c r="B65" s="109" t="s">
        <v>264</v>
      </c>
      <c r="C65" s="104"/>
      <c r="D65" s="105" t="s">
        <v>95</v>
      </c>
      <c r="E65" s="144">
        <v>1.0299060437236838</v>
      </c>
      <c r="F65" s="144">
        <v>0.010857447551804658</v>
      </c>
      <c r="G65" s="144">
        <v>1.0611671953339312</v>
      </c>
      <c r="H65" s="144">
        <v>0.012353273039301284</v>
      </c>
      <c r="I65" s="144">
        <v>1.1840379087517787</v>
      </c>
      <c r="J65" s="144">
        <v>0.028188476189188596</v>
      </c>
      <c r="K65" s="142">
        <v>1.035437646756</v>
      </c>
      <c r="L65" s="142">
        <v>0.01146015733</v>
      </c>
      <c r="M65" s="149">
        <v>0.825042707834</v>
      </c>
      <c r="N65" s="148">
        <v>0.002067699595</v>
      </c>
      <c r="O65" s="142">
        <v>1.255582970869</v>
      </c>
      <c r="P65" s="149">
        <v>0.030855534395</v>
      </c>
      <c r="Q65" s="144">
        <v>1.125145481114</v>
      </c>
      <c r="R65" s="144">
        <v>0.017140858491</v>
      </c>
      <c r="S65" s="144">
        <v>0.947882613963</v>
      </c>
      <c r="T65" s="144">
        <v>0.001634007812</v>
      </c>
      <c r="U65" s="144">
        <v>1.067872525555</v>
      </c>
      <c r="V65" s="144">
        <v>0.010694329005</v>
      </c>
      <c r="W65" s="144">
        <v>1.065212268423</v>
      </c>
      <c r="X65" s="144">
        <v>0.010091140245</v>
      </c>
      <c r="Y65" s="144">
        <v>0.961960574919</v>
      </c>
      <c r="Z65" s="144">
        <v>0.003173948174</v>
      </c>
      <c r="AA65" s="144">
        <v>1.195540878343</v>
      </c>
      <c r="AB65" s="144">
        <v>0.023833929645</v>
      </c>
    </row>
    <row r="66" spans="1:28" ht="21">
      <c r="A66" s="114">
        <f t="shared" si="0"/>
        <v>61</v>
      </c>
      <c r="B66" s="103" t="s">
        <v>282</v>
      </c>
      <c r="C66" s="104"/>
      <c r="D66" s="105" t="s">
        <v>85</v>
      </c>
      <c r="E66" s="144">
        <v>1.0171775912485068</v>
      </c>
      <c r="F66" s="144">
        <v>0.00579096468235714</v>
      </c>
      <c r="G66" s="144">
        <v>1.2312095202344284</v>
      </c>
      <c r="H66" s="144">
        <v>0.029820329844646228</v>
      </c>
      <c r="I66" s="144">
        <v>1.2791063657004267</v>
      </c>
      <c r="J66" s="144">
        <v>0.032188011288878576</v>
      </c>
      <c r="K66" s="142">
        <v>1.019229978564</v>
      </c>
      <c r="L66" s="142">
        <v>0.00352531877</v>
      </c>
      <c r="M66" s="149">
        <v>0.791378585682</v>
      </c>
      <c r="N66" s="148">
        <v>0.001510932111</v>
      </c>
      <c r="O66" s="142">
        <v>1.235469776736</v>
      </c>
      <c r="P66" s="149">
        <v>0.026099244131</v>
      </c>
      <c r="Q66" s="144">
        <v>1.147547571356</v>
      </c>
      <c r="R66" s="144">
        <v>0.017706869979</v>
      </c>
      <c r="S66" s="143">
        <v>1.007969402296</v>
      </c>
      <c r="T66" s="143">
        <v>0.004191837025</v>
      </c>
      <c r="U66" s="143"/>
      <c r="V66" s="143"/>
      <c r="W66" s="143"/>
      <c r="X66" s="143"/>
      <c r="Y66" s="144"/>
      <c r="Z66" s="144"/>
      <c r="AA66" s="144"/>
      <c r="AB66" s="144"/>
    </row>
    <row r="67" spans="1:28" ht="12">
      <c r="A67" s="114">
        <f t="shared" si="0"/>
        <v>62</v>
      </c>
      <c r="B67" s="103" t="s">
        <v>225</v>
      </c>
      <c r="C67" s="104"/>
      <c r="D67" s="105" t="s">
        <v>84</v>
      </c>
      <c r="E67" s="144">
        <v>1.0165645914831258</v>
      </c>
      <c r="F67" s="144">
        <v>0.004258769737170206</v>
      </c>
      <c r="G67" s="144">
        <v>1.2334207383057665</v>
      </c>
      <c r="H67" s="144">
        <v>0.02624778117040512</v>
      </c>
      <c r="I67" s="144">
        <v>1.231791752552991</v>
      </c>
      <c r="J67" s="144">
        <v>0.026720620370588973</v>
      </c>
      <c r="K67" s="142">
        <v>1.025602859031</v>
      </c>
      <c r="L67" s="142">
        <v>0.004152835679</v>
      </c>
      <c r="M67" s="149">
        <v>0.760608467982</v>
      </c>
      <c r="N67" s="148">
        <v>0.001273321899</v>
      </c>
      <c r="O67" s="142">
        <v>1.219710758886</v>
      </c>
      <c r="P67" s="149">
        <v>0.024912418912</v>
      </c>
      <c r="Q67" s="144">
        <v>1.137910580198</v>
      </c>
      <c r="R67" s="144">
        <v>0.016696155352</v>
      </c>
      <c r="S67" s="144">
        <v>0.992697918895</v>
      </c>
      <c r="T67" s="144">
        <v>0.001922365514</v>
      </c>
      <c r="U67" s="144">
        <v>1.07636836681</v>
      </c>
      <c r="V67" s="144">
        <v>0.010157825463</v>
      </c>
      <c r="W67" s="144">
        <v>1.05764318037</v>
      </c>
      <c r="X67" s="144">
        <v>0.008261560966</v>
      </c>
      <c r="Y67" s="144">
        <v>0.994266280595</v>
      </c>
      <c r="Z67" s="144">
        <v>0.002590819805</v>
      </c>
      <c r="AA67" s="144">
        <v>1.162065501708</v>
      </c>
      <c r="AB67" s="144">
        <v>0.019277369335</v>
      </c>
    </row>
    <row r="68" spans="1:28" ht="21">
      <c r="A68" s="114">
        <f t="shared" si="0"/>
        <v>63</v>
      </c>
      <c r="B68" s="103" t="s">
        <v>245</v>
      </c>
      <c r="C68" s="104"/>
      <c r="D68" s="105" t="s">
        <v>54</v>
      </c>
      <c r="E68" s="144">
        <v>0.9896124099461421</v>
      </c>
      <c r="F68" s="144">
        <v>0.0020572543119684776</v>
      </c>
      <c r="G68" s="144">
        <v>1.2402238095166755</v>
      </c>
      <c r="H68" s="144">
        <v>0.030229891135177767</v>
      </c>
      <c r="I68" s="144">
        <v>1.2973460192970732</v>
      </c>
      <c r="J68" s="144">
        <v>0.036621867942953745</v>
      </c>
      <c r="K68" s="142">
        <v>1.028337039337</v>
      </c>
      <c r="L68" s="142">
        <v>0.00495901924</v>
      </c>
      <c r="M68" s="149">
        <v>0.772773473354</v>
      </c>
      <c r="N68" s="148">
        <v>0.001623016678</v>
      </c>
      <c r="O68" s="142">
        <v>1.236329476671</v>
      </c>
      <c r="P68" s="149">
        <v>0.02871365946</v>
      </c>
      <c r="Q68" s="144">
        <v>1.150911159022</v>
      </c>
      <c r="R68" s="144">
        <v>0.019636819694</v>
      </c>
      <c r="S68" s="143">
        <v>1.002758982702</v>
      </c>
      <c r="T68" s="143">
        <v>0.004117308841</v>
      </c>
      <c r="U68" s="144"/>
      <c r="V68" s="144"/>
      <c r="W68" s="144"/>
      <c r="X68" s="144"/>
      <c r="Y68" s="144"/>
      <c r="Z68" s="144"/>
      <c r="AA68" s="144"/>
      <c r="AB68" s="144"/>
    </row>
    <row r="69" spans="1:28" ht="11.25" customHeight="1">
      <c r="A69" s="114">
        <f t="shared" si="0"/>
        <v>64</v>
      </c>
      <c r="B69" s="103" t="s">
        <v>252</v>
      </c>
      <c r="C69" s="104"/>
      <c r="D69" s="105" t="s">
        <v>265</v>
      </c>
      <c r="E69" s="144"/>
      <c r="F69" s="144"/>
      <c r="G69" s="144"/>
      <c r="H69" s="144"/>
      <c r="I69" s="144"/>
      <c r="J69" s="144"/>
      <c r="K69" s="142"/>
      <c r="L69" s="142"/>
      <c r="M69" s="149"/>
      <c r="N69" s="148"/>
      <c r="O69" s="142">
        <v>1.396241528542</v>
      </c>
      <c r="P69" s="149">
        <v>0.051134457482</v>
      </c>
      <c r="Q69" s="144">
        <v>1.262518969081</v>
      </c>
      <c r="R69" s="144">
        <v>0.035492251102</v>
      </c>
      <c r="S69" s="144">
        <v>0.919255127669</v>
      </c>
      <c r="T69" s="144">
        <v>0.003213537325</v>
      </c>
      <c r="U69" s="144">
        <v>1.049642514469</v>
      </c>
      <c r="V69" s="144">
        <v>0.008293090592</v>
      </c>
      <c r="W69" s="150">
        <v>1.023836634684</v>
      </c>
      <c r="X69" s="150">
        <v>0.002044712573</v>
      </c>
      <c r="Y69" s="144"/>
      <c r="Z69" s="144"/>
      <c r="AA69" s="144"/>
      <c r="AB69" s="144"/>
    </row>
    <row r="70" spans="1:28" ht="11.25" customHeight="1">
      <c r="A70" s="114">
        <f t="shared" si="0"/>
        <v>65</v>
      </c>
      <c r="B70" s="103" t="s">
        <v>226</v>
      </c>
      <c r="C70" s="104"/>
      <c r="D70" s="105" t="s">
        <v>113</v>
      </c>
      <c r="E70" s="144">
        <v>0.9479603741918396</v>
      </c>
      <c r="F70" s="144">
        <v>0.0018431407279604706</v>
      </c>
      <c r="G70" s="144">
        <v>1.1229743783925452</v>
      </c>
      <c r="H70" s="144">
        <v>0.01501725418661126</v>
      </c>
      <c r="I70" s="144">
        <v>1.1722509752245336</v>
      </c>
      <c r="J70" s="144">
        <v>0.027964493983635416</v>
      </c>
      <c r="K70" s="142">
        <v>1.043171502125</v>
      </c>
      <c r="L70" s="142">
        <v>0.012169577649</v>
      </c>
      <c r="M70" s="149">
        <v>0.899883089677</v>
      </c>
      <c r="N70" s="148">
        <v>0.005353690208</v>
      </c>
      <c r="O70" s="142">
        <v>1.112228016178</v>
      </c>
      <c r="P70" s="149">
        <v>0.018324730724</v>
      </c>
      <c r="Q70" s="144">
        <v>1.216458349021</v>
      </c>
      <c r="R70" s="144">
        <v>0.028296554964</v>
      </c>
      <c r="S70" s="144">
        <v>0.86352358381</v>
      </c>
      <c r="T70" s="144">
        <v>0.004623194323</v>
      </c>
      <c r="U70" s="144">
        <v>1.00321698076</v>
      </c>
      <c r="V70" s="144">
        <v>0.00522148437</v>
      </c>
      <c r="W70" s="144">
        <v>1.056875608251</v>
      </c>
      <c r="X70" s="144">
        <v>0.010806873207</v>
      </c>
      <c r="Y70" s="144">
        <v>1.074085844943</v>
      </c>
      <c r="Z70" s="144">
        <v>0.013024823078</v>
      </c>
      <c r="AA70" s="144">
        <v>1.141588292838</v>
      </c>
      <c r="AB70" s="144">
        <v>0.019202304583</v>
      </c>
    </row>
    <row r="71" spans="1:28" ht="11.25" customHeight="1">
      <c r="A71" s="114">
        <f t="shared" si="0"/>
        <v>66</v>
      </c>
      <c r="B71" s="103" t="s">
        <v>242</v>
      </c>
      <c r="C71" s="104"/>
      <c r="D71" s="105" t="s">
        <v>106</v>
      </c>
      <c r="E71" s="144">
        <v>0.9734875969719947</v>
      </c>
      <c r="F71" s="144">
        <v>0.005317962793019217</v>
      </c>
      <c r="G71" s="144">
        <v>1.1788900886984723</v>
      </c>
      <c r="H71" s="144">
        <v>0.025875298270379637</v>
      </c>
      <c r="I71" s="144">
        <v>1.160927943130304</v>
      </c>
      <c r="J71" s="144">
        <v>0.021575601964714284</v>
      </c>
      <c r="K71" s="142">
        <v>1.062494907001</v>
      </c>
      <c r="L71" s="142">
        <v>0.008918921417</v>
      </c>
      <c r="M71" s="149">
        <v>0.475186494776</v>
      </c>
      <c r="N71" s="148">
        <v>0.003248753607</v>
      </c>
      <c r="O71" s="142">
        <v>1.764892641722</v>
      </c>
      <c r="P71" s="149">
        <v>0.08974891957</v>
      </c>
      <c r="Q71" s="144">
        <v>1.247223166504</v>
      </c>
      <c r="R71" s="144">
        <v>0.031927396589</v>
      </c>
      <c r="S71" s="144">
        <v>0.965450222093</v>
      </c>
      <c r="T71" s="144">
        <v>0.002479312679</v>
      </c>
      <c r="U71" s="144">
        <v>1.054483080361</v>
      </c>
      <c r="V71" s="144">
        <v>0.00825892723</v>
      </c>
      <c r="W71" s="150">
        <v>0.977420637994</v>
      </c>
      <c r="X71" s="150">
        <v>0.001437970964</v>
      </c>
      <c r="Y71" s="144"/>
      <c r="Z71" s="144"/>
      <c r="AA71" s="144"/>
      <c r="AB71" s="144"/>
    </row>
    <row r="72" spans="1:28" ht="11.25" customHeight="1">
      <c r="A72" s="114">
        <f>A71+1</f>
        <v>67</v>
      </c>
      <c r="B72" s="103" t="s">
        <v>253</v>
      </c>
      <c r="C72" s="104"/>
      <c r="D72" s="105" t="s">
        <v>266</v>
      </c>
      <c r="E72" s="144"/>
      <c r="F72" s="144"/>
      <c r="G72" s="144"/>
      <c r="H72" s="144"/>
      <c r="I72" s="144"/>
      <c r="J72" s="144"/>
      <c r="K72" s="164"/>
      <c r="L72" s="164"/>
      <c r="M72" s="165"/>
      <c r="N72" s="166"/>
      <c r="O72" s="142">
        <v>1.084345963165</v>
      </c>
      <c r="P72" s="149">
        <v>0.017093638626</v>
      </c>
      <c r="Q72" s="144">
        <v>1.183329750792</v>
      </c>
      <c r="R72" s="144">
        <v>0.022980160716</v>
      </c>
      <c r="S72" s="144">
        <v>0.99878416427</v>
      </c>
      <c r="T72" s="144">
        <v>0.007192160011</v>
      </c>
      <c r="U72" s="144">
        <v>1.023784331098</v>
      </c>
      <c r="V72" s="144">
        <v>0.004555181364</v>
      </c>
      <c r="W72" s="150">
        <v>1.03873624051</v>
      </c>
      <c r="X72" s="150">
        <v>0.004723349649</v>
      </c>
      <c r="Y72" s="144"/>
      <c r="Z72" s="144"/>
      <c r="AA72" s="144"/>
      <c r="AB72" s="144"/>
    </row>
    <row r="73" spans="1:28" ht="11.25" customHeight="1">
      <c r="A73" s="114">
        <f>A72+1</f>
        <v>68</v>
      </c>
      <c r="B73" s="103" t="s">
        <v>228</v>
      </c>
      <c r="C73" s="104"/>
      <c r="D73" s="105" t="s">
        <v>114</v>
      </c>
      <c r="E73" s="144">
        <v>1.019255389773724</v>
      </c>
      <c r="F73" s="144">
        <v>0.0044235069339540216</v>
      </c>
      <c r="G73" s="144">
        <v>1.1084972744523516</v>
      </c>
      <c r="H73" s="144">
        <v>0.013519170158506628</v>
      </c>
      <c r="I73" s="144">
        <v>1.1381200177679396</v>
      </c>
      <c r="J73" s="144">
        <v>0.017349882119492746</v>
      </c>
      <c r="K73" s="142">
        <v>1.029549955505</v>
      </c>
      <c r="L73" s="142">
        <v>0.004641320522</v>
      </c>
      <c r="M73" s="149">
        <v>0.877021305731</v>
      </c>
      <c r="N73" s="148">
        <v>0.001611742591</v>
      </c>
      <c r="O73" s="142">
        <v>1.164744016946</v>
      </c>
      <c r="P73" s="149">
        <v>0.021918686106</v>
      </c>
      <c r="Q73" s="144">
        <v>1.080160723897</v>
      </c>
      <c r="R73" s="144">
        <v>0.010705464678</v>
      </c>
      <c r="S73" s="143">
        <v>0.994036398483</v>
      </c>
      <c r="T73" s="143">
        <v>0.002144662911</v>
      </c>
      <c r="U73" s="143"/>
      <c r="V73" s="143"/>
      <c r="W73" s="143"/>
      <c r="X73" s="143"/>
      <c r="Y73" s="144"/>
      <c r="Z73" s="144"/>
      <c r="AA73" s="144"/>
      <c r="AB73" s="144"/>
    </row>
    <row r="74" ht="13.5" customHeight="1">
      <c r="A74" s="90"/>
    </row>
    <row r="75" spans="1:22" ht="21.75" customHeight="1">
      <c r="A75" s="131"/>
      <c r="B75" s="191" t="s">
        <v>267</v>
      </c>
      <c r="C75" s="191"/>
      <c r="D75" s="191"/>
      <c r="E75" s="118"/>
      <c r="F75" s="118"/>
      <c r="G75" s="118"/>
      <c r="H75" s="75"/>
      <c r="I75" s="76"/>
      <c r="J75" s="75"/>
      <c r="K75" s="94"/>
      <c r="L75" s="77"/>
      <c r="M75" s="77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1" s="118" customFormat="1" ht="20.25" customHeight="1">
      <c r="A76" s="95"/>
      <c r="B76" s="190"/>
      <c r="C76" s="190"/>
      <c r="D76" s="190"/>
      <c r="F76" s="74" t="s">
        <v>293</v>
      </c>
      <c r="G76" s="75"/>
      <c r="H76" s="75"/>
      <c r="I76" s="76"/>
      <c r="J76" s="75"/>
      <c r="K76" s="77"/>
      <c r="L76" s="75"/>
      <c r="O76" s="119"/>
      <c r="S76" s="119"/>
      <c r="U76" s="119" t="s">
        <v>292</v>
      </c>
    </row>
    <row r="77" spans="1:8" s="118" customFormat="1" ht="18.75" customHeight="1">
      <c r="A77" s="95"/>
      <c r="B77" s="190"/>
      <c r="C77" s="190"/>
      <c r="D77" s="190"/>
      <c r="E77" s="120"/>
      <c r="F77" s="120"/>
      <c r="G77" s="120"/>
      <c r="H77" s="120"/>
    </row>
    <row r="78" spans="1:8" s="118" customFormat="1" ht="20.25" customHeight="1">
      <c r="A78" s="78"/>
      <c r="D78" s="120"/>
      <c r="E78" s="120"/>
      <c r="F78" s="120"/>
      <c r="G78" s="120"/>
      <c r="H78" s="120"/>
    </row>
    <row r="79" spans="1:22" s="118" customFormat="1" ht="12">
      <c r="A79" s="78"/>
      <c r="B79" s="90"/>
      <c r="C79" s="90"/>
      <c r="D79" s="110"/>
      <c r="E79" s="110"/>
      <c r="F79" s="110"/>
      <c r="G79" s="110"/>
      <c r="H79" s="11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</sheetData>
  <sheetProtection/>
  <mergeCells count="45">
    <mergeCell ref="R4:R5"/>
    <mergeCell ref="Y3:Z3"/>
    <mergeCell ref="Y4:Y5"/>
    <mergeCell ref="Z4:Z5"/>
    <mergeCell ref="W3:X3"/>
    <mergeCell ref="W4:W5"/>
    <mergeCell ref="X4:X5"/>
    <mergeCell ref="A3:A5"/>
    <mergeCell ref="AA3:AB3"/>
    <mergeCell ref="AA4:AA5"/>
    <mergeCell ref="AB4:AB5"/>
    <mergeCell ref="S3:T3"/>
    <mergeCell ref="S4:S5"/>
    <mergeCell ref="T4:T5"/>
    <mergeCell ref="G3:H3"/>
    <mergeCell ref="H4:H5"/>
    <mergeCell ref="P4:P5"/>
    <mergeCell ref="M3:N3"/>
    <mergeCell ref="U3:V3"/>
    <mergeCell ref="U4:U5"/>
    <mergeCell ref="V4:V5"/>
    <mergeCell ref="M4:M5"/>
    <mergeCell ref="N4:N5"/>
    <mergeCell ref="I1:J1"/>
    <mergeCell ref="I3:J3"/>
    <mergeCell ref="L4:L5"/>
    <mergeCell ref="J4:J5"/>
    <mergeCell ref="I4:I5"/>
    <mergeCell ref="K3:L3"/>
    <mergeCell ref="K4:K5"/>
    <mergeCell ref="A2:AB2"/>
    <mergeCell ref="Q3:R3"/>
    <mergeCell ref="O4:O5"/>
    <mergeCell ref="E3:F3"/>
    <mergeCell ref="E4:E5"/>
    <mergeCell ref="Q4:Q5"/>
    <mergeCell ref="F4:F5"/>
    <mergeCell ref="G4:G5"/>
    <mergeCell ref="O3:P3"/>
    <mergeCell ref="B77:D77"/>
    <mergeCell ref="B75:D75"/>
    <mergeCell ref="B76:D76"/>
    <mergeCell ref="D3:D5"/>
    <mergeCell ref="C3:C5"/>
    <mergeCell ref="B3:B5"/>
  </mergeCells>
  <conditionalFormatting sqref="B6:D21 B23:D77">
    <cfRule type="cellIs" priority="4" dxfId="26" operator="lessThan" stopIfTrue="1">
      <formula>0</formula>
    </cfRule>
  </conditionalFormatting>
  <conditionalFormatting sqref="B22:D22">
    <cfRule type="cellIs" priority="3" dxfId="26" operator="lessThan" stopIfTrue="1">
      <formula>0</formula>
    </cfRule>
  </conditionalFormatting>
  <printOptions/>
  <pageMargins left="0.1968503937007874" right="0.15748031496062992" top="0.2362204724409449" bottom="0.2362204724409449" header="0.15748031496062992" footer="0.15748031496062992"/>
  <pageSetup fitToHeight="0" fitToWidth="1" horizontalDpi="600" verticalDpi="600" orientation="landscape" paperSize="8" scale="71" r:id="rId1"/>
  <headerFooter alignWithMargins="0">
    <oddFooter>&amp;RСтраница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4" sqref="A14:IV14"/>
    </sheetView>
  </sheetViews>
  <sheetFormatPr defaultColWidth="9.00390625" defaultRowHeight="12.75"/>
  <cols>
    <col min="1" max="1" width="6.125" style="0" customWidth="1"/>
    <col min="2" max="2" width="28.125" style="0" customWidth="1"/>
    <col min="3" max="3" width="14.25390625" style="0" customWidth="1"/>
    <col min="5" max="5" width="11.625" style="0" customWidth="1"/>
    <col min="6" max="16" width="10.625" style="0" bestFit="1" customWidth="1"/>
    <col min="17" max="17" width="11.25390625" style="0" bestFit="1" customWidth="1"/>
    <col min="18" max="26" width="10.625" style="0" bestFit="1" customWidth="1"/>
  </cols>
  <sheetData>
    <row r="1" spans="1:24" ht="15.75">
      <c r="A1" s="202" t="s">
        <v>287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6" ht="21.75" customHeight="1">
      <c r="A2" s="203" t="s">
        <v>115</v>
      </c>
      <c r="B2" s="196" t="s">
        <v>244</v>
      </c>
      <c r="C2" s="193" t="s">
        <v>230</v>
      </c>
      <c r="D2" s="192" t="s">
        <v>243</v>
      </c>
      <c r="E2" s="200" t="s">
        <v>255</v>
      </c>
      <c r="F2" s="200"/>
      <c r="G2" s="200" t="s">
        <v>256</v>
      </c>
      <c r="H2" s="200"/>
      <c r="I2" s="200" t="s">
        <v>257</v>
      </c>
      <c r="J2" s="200"/>
      <c r="K2" s="200" t="s">
        <v>258</v>
      </c>
      <c r="L2" s="200"/>
      <c r="M2" s="200" t="s">
        <v>259</v>
      </c>
      <c r="N2" s="200"/>
      <c r="O2" s="200" t="s">
        <v>260</v>
      </c>
      <c r="P2" s="200"/>
      <c r="Q2" s="200" t="s">
        <v>269</v>
      </c>
      <c r="R2" s="200"/>
      <c r="S2" s="200" t="s">
        <v>275</v>
      </c>
      <c r="T2" s="200"/>
      <c r="U2" s="200" t="s">
        <v>281</v>
      </c>
      <c r="V2" s="200"/>
      <c r="W2" s="200" t="s">
        <v>286</v>
      </c>
      <c r="X2" s="200"/>
      <c r="Y2" s="200" t="s">
        <v>286</v>
      </c>
      <c r="Z2" s="200"/>
    </row>
    <row r="3" spans="1:26" ht="12.75" customHeight="1">
      <c r="A3" s="203"/>
      <c r="B3" s="197"/>
      <c r="C3" s="194"/>
      <c r="D3" s="192"/>
      <c r="E3" s="201" t="s">
        <v>261</v>
      </c>
      <c r="F3" s="201" t="s">
        <v>262</v>
      </c>
      <c r="G3" s="201" t="s">
        <v>261</v>
      </c>
      <c r="H3" s="201" t="s">
        <v>262</v>
      </c>
      <c r="I3" s="201" t="s">
        <v>261</v>
      </c>
      <c r="J3" s="201" t="s">
        <v>262</v>
      </c>
      <c r="K3" s="201" t="s">
        <v>261</v>
      </c>
      <c r="L3" s="201" t="s">
        <v>262</v>
      </c>
      <c r="M3" s="201" t="s">
        <v>261</v>
      </c>
      <c r="N3" s="201" t="s">
        <v>262</v>
      </c>
      <c r="O3" s="201" t="s">
        <v>261</v>
      </c>
      <c r="P3" s="201" t="s">
        <v>262</v>
      </c>
      <c r="Q3" s="201" t="s">
        <v>261</v>
      </c>
      <c r="R3" s="201" t="s">
        <v>262</v>
      </c>
      <c r="S3" s="201" t="s">
        <v>261</v>
      </c>
      <c r="T3" s="201" t="s">
        <v>262</v>
      </c>
      <c r="U3" s="201" t="s">
        <v>261</v>
      </c>
      <c r="V3" s="201" t="s">
        <v>262</v>
      </c>
      <c r="W3" s="201" t="s">
        <v>261</v>
      </c>
      <c r="X3" s="201" t="s">
        <v>262</v>
      </c>
      <c r="Y3" s="201" t="s">
        <v>261</v>
      </c>
      <c r="Z3" s="201" t="s">
        <v>262</v>
      </c>
    </row>
    <row r="4" spans="1:26" ht="19.5" customHeight="1">
      <c r="A4" s="203"/>
      <c r="B4" s="198"/>
      <c r="C4" s="195"/>
      <c r="D4" s="192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</row>
    <row r="5" spans="1:26" ht="12.75">
      <c r="A5" s="114">
        <v>1</v>
      </c>
      <c r="B5" s="100" t="s">
        <v>176</v>
      </c>
      <c r="C5" s="101" t="s">
        <v>231</v>
      </c>
      <c r="D5" s="102" t="s">
        <v>53</v>
      </c>
      <c r="E5" s="79">
        <v>1.0286575422087896</v>
      </c>
      <c r="F5" s="79">
        <v>0.008360607352188734</v>
      </c>
      <c r="G5" s="79">
        <v>1.2619409322236341</v>
      </c>
      <c r="H5" s="79">
        <v>0.02605602804448369</v>
      </c>
      <c r="I5" s="79">
        <v>1.2322497909247638</v>
      </c>
      <c r="J5" s="79">
        <v>0.022752591161944193</v>
      </c>
      <c r="K5" s="80">
        <v>1.058264432282</v>
      </c>
      <c r="L5" s="80">
        <v>0.008013512989</v>
      </c>
      <c r="M5" s="81">
        <v>0.692134258121</v>
      </c>
      <c r="N5" s="82">
        <v>0.003961695075</v>
      </c>
      <c r="O5" s="83">
        <v>1.07873881565</v>
      </c>
      <c r="P5" s="84">
        <v>0.014525266716</v>
      </c>
      <c r="Q5" s="85">
        <v>1.074340832084</v>
      </c>
      <c r="R5" s="85">
        <v>0.010369532796</v>
      </c>
      <c r="S5" s="85">
        <v>1.024695604834</v>
      </c>
      <c r="T5" s="85">
        <v>0.005698116726</v>
      </c>
      <c r="U5" s="85">
        <v>1.016955870311</v>
      </c>
      <c r="V5" s="85">
        <v>0.006325934609</v>
      </c>
      <c r="W5" s="85">
        <v>1.064581373991</v>
      </c>
      <c r="X5" s="85">
        <v>0.011672707219</v>
      </c>
      <c r="Y5" s="132">
        <v>0.98454685926</v>
      </c>
      <c r="Z5" s="132">
        <v>0.004122648922</v>
      </c>
    </row>
    <row r="6" spans="1:26" ht="12.75">
      <c r="A6" s="114">
        <f>A5+1</f>
        <v>2</v>
      </c>
      <c r="B6" s="103" t="s">
        <v>176</v>
      </c>
      <c r="C6" s="104" t="s">
        <v>232</v>
      </c>
      <c r="D6" s="105" t="s">
        <v>52</v>
      </c>
      <c r="E6" s="85">
        <v>1.019999456611384</v>
      </c>
      <c r="F6" s="85">
        <v>0.004604575203483382</v>
      </c>
      <c r="G6" s="85">
        <v>1.2291692936024647</v>
      </c>
      <c r="H6" s="85">
        <v>0.022038809009025818</v>
      </c>
      <c r="I6" s="85">
        <v>1.2759614095934064</v>
      </c>
      <c r="J6" s="85">
        <v>0.025873184183023812</v>
      </c>
      <c r="K6" s="83">
        <v>1.061757394564</v>
      </c>
      <c r="L6" s="83">
        <v>0.008024028912</v>
      </c>
      <c r="M6" s="84">
        <v>0.595373944862</v>
      </c>
      <c r="N6" s="82">
        <v>0.002823947011</v>
      </c>
      <c r="O6" s="80">
        <v>1.405526564679</v>
      </c>
      <c r="P6" s="81">
        <v>0.040672159161</v>
      </c>
      <c r="Q6" s="85">
        <v>1.24141303147</v>
      </c>
      <c r="R6" s="85">
        <v>0.022330239952</v>
      </c>
      <c r="S6" s="85">
        <v>1.024695604834</v>
      </c>
      <c r="T6" s="85">
        <v>0.005698116726</v>
      </c>
      <c r="U6" s="85">
        <v>1.053385538057</v>
      </c>
      <c r="V6" s="85">
        <v>0.006775296951</v>
      </c>
      <c r="W6" s="85">
        <v>1.060947922113</v>
      </c>
      <c r="X6" s="85">
        <v>0.007709378571</v>
      </c>
      <c r="Y6" s="132">
        <v>0.97137375203</v>
      </c>
      <c r="Z6" s="132">
        <v>0.003445123543</v>
      </c>
    </row>
    <row r="7" spans="1:26" ht="12.75">
      <c r="A7" s="114">
        <f aca="true" t="shared" si="0" ref="A7:A70">A6+1</f>
        <v>3</v>
      </c>
      <c r="B7" s="103" t="s">
        <v>177</v>
      </c>
      <c r="C7" s="104"/>
      <c r="D7" s="105" t="s">
        <v>102</v>
      </c>
      <c r="E7" s="85">
        <v>0.9869243817618805</v>
      </c>
      <c r="F7" s="85">
        <v>0.005743818127102964</v>
      </c>
      <c r="G7" s="85">
        <v>1.1414226534557792</v>
      </c>
      <c r="H7" s="85">
        <v>0.020492661929180672</v>
      </c>
      <c r="I7" s="85">
        <v>1.1327320735896016</v>
      </c>
      <c r="J7" s="85">
        <v>0.018055530508087614</v>
      </c>
      <c r="K7" s="83">
        <v>1.051549601564</v>
      </c>
      <c r="L7" s="83">
        <v>0.008055754641</v>
      </c>
      <c r="M7" s="84">
        <v>0.61196923363</v>
      </c>
      <c r="N7" s="82">
        <v>0.001992024712</v>
      </c>
      <c r="O7" s="80">
        <v>1.317755929174</v>
      </c>
      <c r="P7" s="81">
        <v>0.038116895506</v>
      </c>
      <c r="Q7" s="85">
        <v>1.189707763939</v>
      </c>
      <c r="R7" s="85">
        <v>0.023579135796</v>
      </c>
      <c r="S7" s="85">
        <v>1.006440887414</v>
      </c>
      <c r="T7" s="85">
        <v>0.002513659867</v>
      </c>
      <c r="U7" s="85">
        <v>1.040360648552</v>
      </c>
      <c r="V7" s="85">
        <v>0.006509250436</v>
      </c>
      <c r="W7" s="85">
        <v>0.991839339541</v>
      </c>
      <c r="X7" s="85">
        <v>0.001674986011</v>
      </c>
      <c r="Y7" s="132">
        <v>1.008689418196</v>
      </c>
      <c r="Z7" s="132">
        <v>0.0042145212</v>
      </c>
    </row>
    <row r="8" spans="1:26" ht="12.75">
      <c r="A8" s="114">
        <f t="shared" si="0"/>
        <v>4</v>
      </c>
      <c r="B8" s="103" t="s">
        <v>179</v>
      </c>
      <c r="C8" s="104"/>
      <c r="D8" s="105" t="s">
        <v>55</v>
      </c>
      <c r="E8" s="85">
        <v>1.0248840970909932</v>
      </c>
      <c r="F8" s="85">
        <v>0.006978726464531394</v>
      </c>
      <c r="G8" s="85">
        <v>1.231402154205137</v>
      </c>
      <c r="H8" s="85">
        <v>0.030411809328082455</v>
      </c>
      <c r="I8" s="85">
        <v>1.206510558572483</v>
      </c>
      <c r="J8" s="85">
        <v>0.027269129081802457</v>
      </c>
      <c r="K8" s="83">
        <v>1.070770284658</v>
      </c>
      <c r="L8" s="83">
        <v>0.010444498469</v>
      </c>
      <c r="M8" s="84">
        <v>0.565986195868</v>
      </c>
      <c r="N8" s="82">
        <v>0.00299400669</v>
      </c>
      <c r="O8" s="80">
        <v>1.319355775413</v>
      </c>
      <c r="P8" s="81">
        <v>0.039112877043</v>
      </c>
      <c r="Q8" s="85">
        <v>1.146730353313</v>
      </c>
      <c r="R8" s="85">
        <v>0.01916441863</v>
      </c>
      <c r="S8" s="85">
        <v>0.933536641371</v>
      </c>
      <c r="T8" s="85">
        <v>0.001594378622</v>
      </c>
      <c r="U8" s="85">
        <v>1.056561963595</v>
      </c>
      <c r="V8" s="85">
        <v>0.007859982738</v>
      </c>
      <c r="W8" s="124">
        <v>1.008199899095</v>
      </c>
      <c r="X8" s="124">
        <v>0.002218828638</v>
      </c>
      <c r="Y8" s="132"/>
      <c r="Z8" s="132"/>
    </row>
    <row r="9" spans="1:26" ht="12.75">
      <c r="A9" s="114">
        <f t="shared" si="0"/>
        <v>5</v>
      </c>
      <c r="B9" s="103" t="s">
        <v>180</v>
      </c>
      <c r="C9" s="104"/>
      <c r="D9" s="105" t="s">
        <v>56</v>
      </c>
      <c r="E9" s="85">
        <v>1.0262604707917524</v>
      </c>
      <c r="F9" s="85">
        <v>0.00579558029670721</v>
      </c>
      <c r="G9" s="85">
        <v>1.0797386695980455</v>
      </c>
      <c r="H9" s="85">
        <v>0.013629410768745893</v>
      </c>
      <c r="I9" s="85">
        <v>1.1389585473102612</v>
      </c>
      <c r="J9" s="85">
        <v>0.0198918828917317</v>
      </c>
      <c r="K9" s="83">
        <v>1.031899560042</v>
      </c>
      <c r="L9" s="83">
        <v>0.006300030139</v>
      </c>
      <c r="M9" s="84">
        <v>0.786156694946</v>
      </c>
      <c r="N9" s="82">
        <v>0.001896778655</v>
      </c>
      <c r="O9" s="80">
        <v>1.149937617962</v>
      </c>
      <c r="P9" s="81">
        <v>0.018461011689</v>
      </c>
      <c r="Q9" s="85">
        <v>1.090632073511</v>
      </c>
      <c r="R9" s="85">
        <v>0.012656402953</v>
      </c>
      <c r="S9" s="85">
        <v>0.950641940945</v>
      </c>
      <c r="T9" s="85">
        <v>0.002055999774</v>
      </c>
      <c r="U9" s="85">
        <v>1.059146699359</v>
      </c>
      <c r="V9" s="85">
        <v>0.007996791373</v>
      </c>
      <c r="W9" s="85">
        <v>1.076825475828</v>
      </c>
      <c r="X9" s="85">
        <v>0.009449961051</v>
      </c>
      <c r="Y9" s="132">
        <v>0.964702560515</v>
      </c>
      <c r="Z9" s="132">
        <v>0.00216069916</v>
      </c>
    </row>
    <row r="10" spans="1:26" ht="12.75">
      <c r="A10" s="114">
        <f t="shared" si="0"/>
        <v>6</v>
      </c>
      <c r="B10" s="103" t="s">
        <v>181</v>
      </c>
      <c r="C10" s="104" t="s">
        <v>232</v>
      </c>
      <c r="D10" s="105" t="s">
        <v>103</v>
      </c>
      <c r="E10" s="85">
        <v>1.0250214768429757</v>
      </c>
      <c r="F10" s="85">
        <v>0.00450732261349816</v>
      </c>
      <c r="G10" s="85">
        <v>1.1938695335050131</v>
      </c>
      <c r="H10" s="85">
        <v>0.02088050736107851</v>
      </c>
      <c r="I10" s="85">
        <v>1.2155243899047787</v>
      </c>
      <c r="J10" s="85">
        <v>0.023354156844949993</v>
      </c>
      <c r="K10" s="83">
        <v>1.050140221437</v>
      </c>
      <c r="L10" s="83">
        <v>0.006339354732</v>
      </c>
      <c r="M10" s="84">
        <v>0.665799463905</v>
      </c>
      <c r="N10" s="82">
        <v>0.001188658998</v>
      </c>
      <c r="O10" s="80">
        <v>1.23851832662</v>
      </c>
      <c r="P10" s="81">
        <v>0.026365107641</v>
      </c>
      <c r="Q10" s="85">
        <v>1.177319217901</v>
      </c>
      <c r="R10" s="85">
        <v>0.020668154292</v>
      </c>
      <c r="S10" s="85">
        <v>1.004737604212</v>
      </c>
      <c r="T10" s="85">
        <v>0.002174061568</v>
      </c>
      <c r="U10" s="85">
        <v>1.124591387612</v>
      </c>
      <c r="V10" s="85">
        <v>0.015264110355</v>
      </c>
      <c r="W10" s="124">
        <v>1.145157568338</v>
      </c>
      <c r="X10" s="124">
        <v>0.015408584543</v>
      </c>
      <c r="Y10" s="132"/>
      <c r="Z10" s="132"/>
    </row>
    <row r="11" spans="1:26" ht="12.75">
      <c r="A11" s="114">
        <f t="shared" si="0"/>
        <v>7</v>
      </c>
      <c r="B11" s="103" t="s">
        <v>181</v>
      </c>
      <c r="C11" s="104" t="s">
        <v>231</v>
      </c>
      <c r="D11" s="105" t="s">
        <v>104</v>
      </c>
      <c r="E11" s="85">
        <v>1.0212007380870158</v>
      </c>
      <c r="F11" s="85">
        <v>0.005654819447359795</v>
      </c>
      <c r="G11" s="85">
        <v>1.0643766734345257</v>
      </c>
      <c r="H11" s="85">
        <v>0.009392231821332251</v>
      </c>
      <c r="I11" s="85">
        <v>1.0966923235045885</v>
      </c>
      <c r="J11" s="85">
        <v>0.01203314033848029</v>
      </c>
      <c r="K11" s="83">
        <v>1.044153373724</v>
      </c>
      <c r="L11" s="83">
        <v>0.006383262164</v>
      </c>
      <c r="M11" s="84">
        <v>0.768710872903</v>
      </c>
      <c r="N11" s="82">
        <v>0.002752656032</v>
      </c>
      <c r="O11" s="80">
        <v>1.190625166144</v>
      </c>
      <c r="P11" s="81">
        <v>0.024230282166</v>
      </c>
      <c r="Q11" s="85">
        <v>1.097106386855</v>
      </c>
      <c r="R11" s="85">
        <v>0.016088457908</v>
      </c>
      <c r="S11" s="85">
        <v>0.943374815728</v>
      </c>
      <c r="T11" s="85">
        <v>0.002483920202</v>
      </c>
      <c r="U11" s="85">
        <v>1.074533969822</v>
      </c>
      <c r="V11" s="85">
        <v>0.013584742178</v>
      </c>
      <c r="W11" s="124">
        <v>1.045574223378</v>
      </c>
      <c r="X11" s="124">
        <v>0.011414608864</v>
      </c>
      <c r="Y11" s="132"/>
      <c r="Z11" s="132"/>
    </row>
    <row r="12" spans="1:26" ht="12.75">
      <c r="A12" s="114">
        <f t="shared" si="0"/>
        <v>8</v>
      </c>
      <c r="B12" s="103" t="s">
        <v>182</v>
      </c>
      <c r="C12" s="104"/>
      <c r="D12" s="105" t="s">
        <v>112</v>
      </c>
      <c r="E12" s="85">
        <v>1.0656900922160644</v>
      </c>
      <c r="F12" s="85">
        <v>0.010338641953958881</v>
      </c>
      <c r="G12" s="85">
        <v>1.1544765860184851</v>
      </c>
      <c r="H12" s="85">
        <v>0.020040858986161734</v>
      </c>
      <c r="I12" s="85">
        <v>1.1421262830207672</v>
      </c>
      <c r="J12" s="85">
        <v>0.021310430846886254</v>
      </c>
      <c r="K12" s="83">
        <v>1.080619443595</v>
      </c>
      <c r="L12" s="83">
        <v>0.012638092663</v>
      </c>
      <c r="M12" s="84">
        <v>0.588845012632</v>
      </c>
      <c r="N12" s="82">
        <v>0.002312623092</v>
      </c>
      <c r="O12" s="80">
        <v>1.374870853667</v>
      </c>
      <c r="P12" s="81">
        <v>0.045532859336</v>
      </c>
      <c r="Q12" s="85">
        <v>1.171801503766</v>
      </c>
      <c r="R12" s="85">
        <v>0.021955819322</v>
      </c>
      <c r="S12" s="85">
        <v>1.031014195172</v>
      </c>
      <c r="T12" s="85">
        <v>0.00827650584</v>
      </c>
      <c r="U12" s="85">
        <v>1.049630398541</v>
      </c>
      <c r="V12" s="85">
        <v>0.010546137701</v>
      </c>
      <c r="W12" s="85">
        <v>1.022902286319</v>
      </c>
      <c r="X12" s="85">
        <v>0.006421368833</v>
      </c>
      <c r="Y12" s="132">
        <v>1.049791977563</v>
      </c>
      <c r="Z12" s="132">
        <v>0.011146659824</v>
      </c>
    </row>
    <row r="13" spans="1:26" ht="12.75">
      <c r="A13" s="114">
        <f t="shared" si="0"/>
        <v>9</v>
      </c>
      <c r="B13" s="103" t="s">
        <v>183</v>
      </c>
      <c r="C13" s="104"/>
      <c r="D13" s="105" t="s">
        <v>57</v>
      </c>
      <c r="E13" s="85">
        <v>1.0270412327068008</v>
      </c>
      <c r="F13" s="85">
        <v>0.005031088760878707</v>
      </c>
      <c r="G13" s="85">
        <v>1.1566701893995193</v>
      </c>
      <c r="H13" s="85">
        <v>0.01879184682327762</v>
      </c>
      <c r="I13" s="85">
        <v>1.1746731760884896</v>
      </c>
      <c r="J13" s="85">
        <v>0.020925182085436676</v>
      </c>
      <c r="K13" s="83">
        <v>1.060036620811</v>
      </c>
      <c r="L13" s="83">
        <v>0.008121598867</v>
      </c>
      <c r="M13" s="84">
        <v>0.728996441143</v>
      </c>
      <c r="N13" s="82">
        <v>0.001443534926</v>
      </c>
      <c r="O13" s="80">
        <v>1.270880903163</v>
      </c>
      <c r="P13" s="81">
        <v>0.032324738266</v>
      </c>
      <c r="Q13" s="85">
        <v>1.110240384229</v>
      </c>
      <c r="R13" s="85">
        <v>0.013478740535</v>
      </c>
      <c r="S13" s="85">
        <v>0.948303647332</v>
      </c>
      <c r="T13" s="85">
        <v>0.00353225278</v>
      </c>
      <c r="U13" s="85">
        <v>1.059550832448</v>
      </c>
      <c r="V13" s="85">
        <v>0.007561004986</v>
      </c>
      <c r="W13" s="85">
        <v>1.09048925395</v>
      </c>
      <c r="X13" s="85">
        <v>0.011105433113</v>
      </c>
      <c r="Y13" s="132">
        <v>0.991963681217</v>
      </c>
      <c r="Z13" s="132">
        <v>0.002342726798</v>
      </c>
    </row>
    <row r="14" spans="1:26" ht="12.75">
      <c r="A14" s="114">
        <f t="shared" si="0"/>
        <v>10</v>
      </c>
      <c r="B14" s="97" t="s">
        <v>270</v>
      </c>
      <c r="C14" s="98" t="s">
        <v>231</v>
      </c>
      <c r="D14" s="96" t="s">
        <v>271</v>
      </c>
      <c r="E14" s="85"/>
      <c r="F14" s="85"/>
      <c r="G14" s="85"/>
      <c r="H14" s="85"/>
      <c r="I14" s="85"/>
      <c r="J14" s="85"/>
      <c r="K14" s="83"/>
      <c r="L14" s="83"/>
      <c r="M14" s="84"/>
      <c r="N14" s="82"/>
      <c r="O14" s="80"/>
      <c r="P14" s="81"/>
      <c r="Q14" s="106">
        <v>1</v>
      </c>
      <c r="R14" s="85">
        <v>0</v>
      </c>
      <c r="S14" s="85">
        <v>1.031308145682</v>
      </c>
      <c r="T14" s="85">
        <v>0.004940393032</v>
      </c>
      <c r="U14" s="85"/>
      <c r="V14" s="85"/>
      <c r="W14" s="124">
        <v>0.999600083512</v>
      </c>
      <c r="X14" s="124">
        <v>0.000399916488</v>
      </c>
      <c r="Y14" s="132"/>
      <c r="Z14" s="132"/>
    </row>
    <row r="15" spans="1:26" ht="12.75">
      <c r="A15" s="114">
        <f t="shared" si="0"/>
        <v>11</v>
      </c>
      <c r="B15" s="107" t="s">
        <v>175</v>
      </c>
      <c r="C15" s="108"/>
      <c r="D15" s="105" t="s">
        <v>58</v>
      </c>
      <c r="E15" s="85">
        <v>1.0054993326565687</v>
      </c>
      <c r="F15" s="85">
        <v>0.0032966269574342018</v>
      </c>
      <c r="G15" s="85">
        <v>1.1021414704446018</v>
      </c>
      <c r="H15" s="85">
        <v>0.01856461062654583</v>
      </c>
      <c r="I15" s="85">
        <v>1.168133343836182</v>
      </c>
      <c r="J15" s="85">
        <v>0.026533461708963074</v>
      </c>
      <c r="K15" s="83">
        <v>1.05265755473</v>
      </c>
      <c r="L15" s="83">
        <v>0.015225147927</v>
      </c>
      <c r="M15" s="84">
        <v>0.590221153341</v>
      </c>
      <c r="N15" s="82">
        <v>0.008466032011</v>
      </c>
      <c r="O15" s="80">
        <v>1.341223377897</v>
      </c>
      <c r="P15" s="81">
        <v>0.049185112167</v>
      </c>
      <c r="Q15" s="85">
        <v>1.144344482454</v>
      </c>
      <c r="R15" s="85">
        <v>0.022628914157</v>
      </c>
      <c r="S15" s="85">
        <v>1</v>
      </c>
      <c r="T15" s="85">
        <v>0</v>
      </c>
      <c r="U15" s="85">
        <v>1.089005028158</v>
      </c>
      <c r="V15" s="85">
        <v>0.017710163205</v>
      </c>
      <c r="W15" s="124">
        <v>1.025348399002</v>
      </c>
      <c r="X15" s="124">
        <v>0.010404859972</v>
      </c>
      <c r="Y15" s="132"/>
      <c r="Z15" s="132"/>
    </row>
    <row r="16" spans="1:26" ht="12.75">
      <c r="A16" s="114">
        <f t="shared" si="0"/>
        <v>12</v>
      </c>
      <c r="B16" s="103" t="s">
        <v>277</v>
      </c>
      <c r="C16" s="104"/>
      <c r="D16" s="105" t="s">
        <v>83</v>
      </c>
      <c r="E16" s="85">
        <v>1.0700653082926388</v>
      </c>
      <c r="F16" s="85">
        <v>0.013258018806103496</v>
      </c>
      <c r="G16" s="85">
        <v>1.1001599429543272</v>
      </c>
      <c r="H16" s="85">
        <v>0.019186609864046394</v>
      </c>
      <c r="I16" s="85">
        <v>1.0495235877016644</v>
      </c>
      <c r="J16" s="85">
        <v>0.007804129409001942</v>
      </c>
      <c r="K16" s="83">
        <v>1.04608658076</v>
      </c>
      <c r="L16" s="83">
        <v>0.006835912664</v>
      </c>
      <c r="M16" s="84">
        <v>0.742483318248</v>
      </c>
      <c r="N16" s="82">
        <v>0.001210110744</v>
      </c>
      <c r="O16" s="80">
        <v>1.20126687884</v>
      </c>
      <c r="P16" s="81">
        <v>0.025803686306</v>
      </c>
      <c r="Q16" s="85">
        <v>1.104664013166</v>
      </c>
      <c r="R16" s="85">
        <v>0.013536296321</v>
      </c>
      <c r="S16" s="85">
        <v>0.960692512952</v>
      </c>
      <c r="T16" s="85">
        <v>0.007024123119</v>
      </c>
      <c r="U16" s="85">
        <v>1.088448408067</v>
      </c>
      <c r="V16" s="85">
        <v>0.011981437978</v>
      </c>
      <c r="W16" s="85">
        <v>1.081992524892</v>
      </c>
      <c r="X16" s="85">
        <v>0.010771664862</v>
      </c>
      <c r="Y16" s="132">
        <v>1.029455374509</v>
      </c>
      <c r="Z16" s="132">
        <v>0.005717344872</v>
      </c>
    </row>
    <row r="17" spans="1:26" ht="12.75">
      <c r="A17" s="114">
        <f t="shared" si="0"/>
        <v>13</v>
      </c>
      <c r="B17" s="103" t="s">
        <v>184</v>
      </c>
      <c r="C17" s="104" t="s">
        <v>233</v>
      </c>
      <c r="D17" s="105" t="s">
        <v>60</v>
      </c>
      <c r="E17" s="85">
        <v>1.018013351235827</v>
      </c>
      <c r="F17" s="85">
        <v>0.003345133595521178</v>
      </c>
      <c r="G17" s="85">
        <v>1.1631343202881637</v>
      </c>
      <c r="H17" s="85">
        <v>0.017253096895356108</v>
      </c>
      <c r="I17" s="85">
        <v>1.0939088877394412</v>
      </c>
      <c r="J17" s="85">
        <v>0.011114457687549777</v>
      </c>
      <c r="K17" s="83">
        <v>1.032667326479</v>
      </c>
      <c r="L17" s="83">
        <v>0.004316042134</v>
      </c>
      <c r="M17" s="84">
        <v>0.716687551863</v>
      </c>
      <c r="N17" s="82">
        <v>0.001754884686</v>
      </c>
      <c r="O17" s="80">
        <v>1.36609205504</v>
      </c>
      <c r="P17" s="81">
        <v>0.034276851796</v>
      </c>
      <c r="Q17" s="85">
        <v>1.173569654572</v>
      </c>
      <c r="R17" s="85">
        <v>0.016959726701</v>
      </c>
      <c r="S17" s="85">
        <v>0.989266747122</v>
      </c>
      <c r="T17" s="85">
        <v>0.001586266946</v>
      </c>
      <c r="U17" s="85">
        <v>1.087539194019</v>
      </c>
      <c r="V17" s="85">
        <v>0.009345545752</v>
      </c>
      <c r="W17" s="85">
        <v>1.065286005588</v>
      </c>
      <c r="X17" s="85">
        <v>0.006916757179</v>
      </c>
      <c r="Y17" s="132">
        <v>0.974844758567</v>
      </c>
      <c r="Z17" s="132">
        <v>0.002313708598</v>
      </c>
    </row>
    <row r="18" spans="1:26" ht="12.75">
      <c r="A18" s="114">
        <f t="shared" si="0"/>
        <v>14</v>
      </c>
      <c r="B18" s="103" t="s">
        <v>184</v>
      </c>
      <c r="C18" s="104" t="s">
        <v>232</v>
      </c>
      <c r="D18" s="105" t="s">
        <v>59</v>
      </c>
      <c r="E18" s="85">
        <v>1.007540334490493</v>
      </c>
      <c r="F18" s="85">
        <v>0.004211121280597713</v>
      </c>
      <c r="G18" s="85">
        <v>1.125218395895445</v>
      </c>
      <c r="H18" s="85">
        <v>0.014773020594783613</v>
      </c>
      <c r="I18" s="85">
        <v>1.1054844883730124</v>
      </c>
      <c r="J18" s="85">
        <v>0.01584654119346687</v>
      </c>
      <c r="K18" s="83">
        <v>1.046543748989</v>
      </c>
      <c r="L18" s="83">
        <v>0.006452633786</v>
      </c>
      <c r="M18" s="84">
        <v>0.789336259594</v>
      </c>
      <c r="N18" s="82">
        <v>0.003029477428</v>
      </c>
      <c r="O18" s="80">
        <v>1.267360966895</v>
      </c>
      <c r="P18" s="81">
        <v>0.029343922828</v>
      </c>
      <c r="Q18" s="85">
        <v>1.138832398997</v>
      </c>
      <c r="R18" s="85">
        <v>0.015722807094</v>
      </c>
      <c r="S18" s="85">
        <v>0.978669332945</v>
      </c>
      <c r="T18" s="85">
        <v>0.001268847732</v>
      </c>
      <c r="U18" s="85">
        <v>1.075528226715</v>
      </c>
      <c r="V18" s="85">
        <v>0.01021176018</v>
      </c>
      <c r="W18" s="85">
        <v>1.077506512547</v>
      </c>
      <c r="X18" s="85">
        <v>0.010058316881</v>
      </c>
      <c r="Y18" s="132">
        <v>1.008329130009</v>
      </c>
      <c r="Z18" s="132">
        <v>0.005520411421</v>
      </c>
    </row>
    <row r="19" spans="1:26" ht="12.75">
      <c r="A19" s="114">
        <f t="shared" si="0"/>
        <v>15</v>
      </c>
      <c r="B19" s="103" t="s">
        <v>248</v>
      </c>
      <c r="C19" s="104"/>
      <c r="D19" s="105" t="s">
        <v>111</v>
      </c>
      <c r="E19" s="85">
        <v>1.0116265149663037</v>
      </c>
      <c r="F19" s="85">
        <v>0.004374173608129337</v>
      </c>
      <c r="G19" s="85">
        <v>1.0996415136311943</v>
      </c>
      <c r="H19" s="85">
        <v>0.012112055334706674</v>
      </c>
      <c r="I19" s="85">
        <v>1.1271637124929106</v>
      </c>
      <c r="J19" s="85">
        <v>0.014870565342947086</v>
      </c>
      <c r="K19" s="83">
        <v>1.045887978538</v>
      </c>
      <c r="L19" s="83">
        <v>0.007727678978</v>
      </c>
      <c r="M19" s="84">
        <v>0.764015377797</v>
      </c>
      <c r="N19" s="82">
        <v>0.002304031596</v>
      </c>
      <c r="O19" s="80">
        <v>1.306113837765</v>
      </c>
      <c r="P19" s="81">
        <v>0.033155187524</v>
      </c>
      <c r="Q19" s="85">
        <v>1.087995983188</v>
      </c>
      <c r="R19" s="85">
        <v>0.010019702743</v>
      </c>
      <c r="S19" s="85">
        <v>1.004969232547</v>
      </c>
      <c r="T19" s="85">
        <v>0.003271933406</v>
      </c>
      <c r="U19" s="85">
        <v>1.084091952611</v>
      </c>
      <c r="V19" s="85">
        <v>0.010072845741</v>
      </c>
      <c r="W19" s="85">
        <v>1.061365591106</v>
      </c>
      <c r="X19" s="85">
        <v>0.00812404493</v>
      </c>
      <c r="Y19" s="132">
        <v>1.027281442596</v>
      </c>
      <c r="Z19" s="132">
        <v>0.006099366763</v>
      </c>
    </row>
    <row r="20" spans="1:26" ht="12.75">
      <c r="A20" s="114">
        <f t="shared" si="0"/>
        <v>16</v>
      </c>
      <c r="B20" s="103" t="s">
        <v>185</v>
      </c>
      <c r="C20" s="104"/>
      <c r="D20" s="105" t="s">
        <v>61</v>
      </c>
      <c r="E20" s="85">
        <v>1.0808871940788072</v>
      </c>
      <c r="F20" s="85">
        <v>0.013796717142972316</v>
      </c>
      <c r="G20" s="85">
        <v>1.081975205576963</v>
      </c>
      <c r="H20" s="85">
        <v>0.01475814648698083</v>
      </c>
      <c r="I20" s="85">
        <v>1.092193568825474</v>
      </c>
      <c r="J20" s="85">
        <v>0.015512138583769512</v>
      </c>
      <c r="K20" s="83">
        <v>1.042060143736</v>
      </c>
      <c r="L20" s="83">
        <v>0.011271985961</v>
      </c>
      <c r="M20" s="84">
        <v>1.022198113352</v>
      </c>
      <c r="N20" s="82">
        <v>0.00768219443</v>
      </c>
      <c r="O20" s="80">
        <v>1.09366061275</v>
      </c>
      <c r="P20" s="81">
        <v>0.01788395435</v>
      </c>
      <c r="Q20" s="126">
        <v>1.058473578938</v>
      </c>
      <c r="R20" s="127">
        <v>0.005949341361</v>
      </c>
      <c r="S20" s="121"/>
      <c r="T20" s="122"/>
      <c r="U20" s="121"/>
      <c r="V20" s="122"/>
      <c r="W20" s="121"/>
      <c r="X20" s="122"/>
      <c r="Y20" s="133"/>
      <c r="Z20" s="134"/>
    </row>
    <row r="21" spans="1:26" ht="21">
      <c r="A21" s="114">
        <f t="shared" si="0"/>
        <v>17</v>
      </c>
      <c r="B21" s="103" t="s">
        <v>283</v>
      </c>
      <c r="C21" s="104"/>
      <c r="D21" s="105" t="s">
        <v>89</v>
      </c>
      <c r="E21" s="85">
        <v>1.0090485683978376</v>
      </c>
      <c r="F21" s="85">
        <v>0.003769181358992024</v>
      </c>
      <c r="G21" s="85">
        <v>1.1794565328916828</v>
      </c>
      <c r="H21" s="85">
        <v>0.022306189112565166</v>
      </c>
      <c r="I21" s="85">
        <v>1.1362009443327006</v>
      </c>
      <c r="J21" s="85">
        <v>0.017716537105372573</v>
      </c>
      <c r="K21" s="83">
        <v>1.049813693034</v>
      </c>
      <c r="L21" s="83">
        <v>0.006797638459</v>
      </c>
      <c r="M21" s="84">
        <v>0.821913877274</v>
      </c>
      <c r="N21" s="82">
        <v>0.001359736378</v>
      </c>
      <c r="O21" s="80">
        <v>1.243413554006</v>
      </c>
      <c r="P21" s="81">
        <v>0.028480066673</v>
      </c>
      <c r="Q21" s="79">
        <v>1.138592747719</v>
      </c>
      <c r="R21" s="123">
        <v>0.017257512247</v>
      </c>
      <c r="S21" s="79">
        <v>1.012180946255</v>
      </c>
      <c r="T21" s="123">
        <v>0.002747299235</v>
      </c>
      <c r="U21" s="79">
        <v>1.065191446135</v>
      </c>
      <c r="V21" s="123">
        <v>0.00877398034</v>
      </c>
      <c r="W21" s="79">
        <v>1.068682643006</v>
      </c>
      <c r="X21" s="123">
        <v>0.008626440919</v>
      </c>
      <c r="Y21" s="135">
        <v>1.018307785358</v>
      </c>
      <c r="Z21" s="136">
        <v>0.004427640539</v>
      </c>
    </row>
    <row r="22" spans="1:26" ht="21">
      <c r="A22" s="114">
        <f t="shared" si="0"/>
        <v>18</v>
      </c>
      <c r="B22" s="103" t="s">
        <v>272</v>
      </c>
      <c r="C22" s="104"/>
      <c r="D22" s="105" t="s">
        <v>80</v>
      </c>
      <c r="E22" s="85">
        <v>1.0158141202648365</v>
      </c>
      <c r="F22" s="85">
        <v>0.005835232796069641</v>
      </c>
      <c r="G22" s="85">
        <v>1.1533934479983514</v>
      </c>
      <c r="H22" s="85">
        <v>0.019095269930486287</v>
      </c>
      <c r="I22" s="85">
        <v>1.1606903276005123</v>
      </c>
      <c r="J22" s="85">
        <v>0.020847202111221028</v>
      </c>
      <c r="K22" s="83">
        <v>1.039793512444</v>
      </c>
      <c r="L22" s="83">
        <v>0.010693546919</v>
      </c>
      <c r="M22" s="84">
        <v>0.670220763088</v>
      </c>
      <c r="N22" s="82">
        <v>0.006895753625</v>
      </c>
      <c r="O22" s="80">
        <v>1.545414731508</v>
      </c>
      <c r="P22" s="81">
        <v>0.064704283045</v>
      </c>
      <c r="Q22" s="85">
        <v>1.182965705492</v>
      </c>
      <c r="R22" s="85">
        <v>0.024616239751</v>
      </c>
      <c r="S22" s="85">
        <v>0.985910038036</v>
      </c>
      <c r="T22" s="85">
        <v>0.00186590942</v>
      </c>
      <c r="U22" s="85">
        <v>1.093068426599</v>
      </c>
      <c r="V22" s="85">
        <v>0.011983299332</v>
      </c>
      <c r="W22" s="85">
        <v>1.057658330078</v>
      </c>
      <c r="X22" s="85">
        <v>0.007477939182</v>
      </c>
      <c r="Y22" s="132">
        <v>1.000478613837</v>
      </c>
      <c r="Z22" s="132">
        <v>0.002716700264</v>
      </c>
    </row>
    <row r="23" spans="1:26" ht="12.75">
      <c r="A23" s="114">
        <f t="shared" si="0"/>
        <v>19</v>
      </c>
      <c r="B23" s="107" t="s">
        <v>234</v>
      </c>
      <c r="C23" s="104" t="s">
        <v>249</v>
      </c>
      <c r="D23" s="105" t="s">
        <v>62</v>
      </c>
      <c r="E23" s="86">
        <v>1.03086939392681</v>
      </c>
      <c r="F23" s="86">
        <v>0.004433684719336573</v>
      </c>
      <c r="G23" s="86">
        <v>1.08711215780958</v>
      </c>
      <c r="H23" s="86">
        <v>0.002055537706350305</v>
      </c>
      <c r="I23" s="86">
        <v>1.04666584347713</v>
      </c>
      <c r="J23" s="86">
        <v>0.0017323997295834173</v>
      </c>
      <c r="K23" s="87">
        <v>1.049892480926</v>
      </c>
      <c r="L23" s="87">
        <v>0.001497086277</v>
      </c>
      <c r="M23" s="88">
        <v>0.995732415743</v>
      </c>
      <c r="N23" s="89">
        <v>0.000905769649</v>
      </c>
      <c r="O23" s="87">
        <v>1.090521634027</v>
      </c>
      <c r="P23" s="88">
        <v>0.001402646423</v>
      </c>
      <c r="Q23" s="87">
        <v>1.069529538515</v>
      </c>
      <c r="R23" s="88">
        <v>0.001242435881</v>
      </c>
      <c r="S23" s="87">
        <v>1.042389069011</v>
      </c>
      <c r="T23" s="88">
        <v>0.00086004627</v>
      </c>
      <c r="U23" s="87">
        <v>1.084082056976</v>
      </c>
      <c r="V23" s="88">
        <v>0.000828267057</v>
      </c>
      <c r="W23" s="87">
        <v>1.063055883201</v>
      </c>
      <c r="X23" s="88">
        <v>0.000767635292</v>
      </c>
      <c r="Y23" s="137">
        <v>1.025611138235</v>
      </c>
      <c r="Z23" s="138">
        <v>0.002026173177</v>
      </c>
    </row>
    <row r="24" spans="1:26" ht="15">
      <c r="A24" s="114">
        <f t="shared" si="0"/>
        <v>20</v>
      </c>
      <c r="B24" s="107" t="s">
        <v>234</v>
      </c>
      <c r="C24" s="104" t="s">
        <v>250</v>
      </c>
      <c r="D24" s="105" t="s">
        <v>254</v>
      </c>
      <c r="E24" s="86"/>
      <c r="F24" s="86"/>
      <c r="G24" s="86"/>
      <c r="H24" s="86"/>
      <c r="I24" s="86"/>
      <c r="J24" s="86"/>
      <c r="K24" s="87"/>
      <c r="L24" s="87"/>
      <c r="M24" s="88"/>
      <c r="N24" s="89"/>
      <c r="O24" s="87">
        <v>1.009708640564</v>
      </c>
      <c r="P24" s="88">
        <v>0.001488277108</v>
      </c>
      <c r="Q24" s="87">
        <v>1.047265453288</v>
      </c>
      <c r="R24" s="88">
        <v>0.002028039988</v>
      </c>
      <c r="S24" s="87">
        <v>1.041123908155</v>
      </c>
      <c r="T24" s="88">
        <v>0.002013913773</v>
      </c>
      <c r="U24" s="87">
        <v>1.069424000268</v>
      </c>
      <c r="V24" s="88">
        <v>0.00226168566</v>
      </c>
      <c r="W24" s="87">
        <v>1.056560136828</v>
      </c>
      <c r="X24" s="88">
        <v>0.002160288453</v>
      </c>
      <c r="Y24" s="137">
        <v>0.978384163529</v>
      </c>
      <c r="Z24" s="138">
        <v>0.001967849516</v>
      </c>
    </row>
    <row r="25" spans="1:26" ht="12.75">
      <c r="A25" s="114">
        <f t="shared" si="0"/>
        <v>21</v>
      </c>
      <c r="B25" s="103" t="s">
        <v>235</v>
      </c>
      <c r="C25" s="104"/>
      <c r="D25" s="105" t="s">
        <v>63</v>
      </c>
      <c r="E25" s="85">
        <v>1.0176453479435388</v>
      </c>
      <c r="F25" s="85">
        <v>0.004639448900049771</v>
      </c>
      <c r="G25" s="85">
        <v>1.037796983269184</v>
      </c>
      <c r="H25" s="85">
        <v>0.0073321069712726904</v>
      </c>
      <c r="I25" s="85">
        <v>1.145506733848028</v>
      </c>
      <c r="J25" s="85">
        <v>0.02043446829724323</v>
      </c>
      <c r="K25" s="83">
        <v>1.04927860191</v>
      </c>
      <c r="L25" s="83">
        <v>0.009430941055</v>
      </c>
      <c r="M25" s="128">
        <v>0.548672179328</v>
      </c>
      <c r="N25" s="129">
        <v>0.002568610029</v>
      </c>
      <c r="O25" s="83"/>
      <c r="P25" s="84"/>
      <c r="Q25" s="83"/>
      <c r="R25" s="84"/>
      <c r="S25" s="83"/>
      <c r="T25" s="84"/>
      <c r="U25" s="83"/>
      <c r="V25" s="84"/>
      <c r="W25" s="83"/>
      <c r="X25" s="84"/>
      <c r="Y25" s="139"/>
      <c r="Z25" s="140"/>
    </row>
    <row r="26" spans="1:26" ht="12.75">
      <c r="A26" s="114">
        <f t="shared" si="0"/>
        <v>22</v>
      </c>
      <c r="B26" s="103" t="s">
        <v>187</v>
      </c>
      <c r="C26" s="104" t="s">
        <v>232</v>
      </c>
      <c r="D26" s="105" t="s">
        <v>64</v>
      </c>
      <c r="E26" s="85">
        <v>1.0052841892239603</v>
      </c>
      <c r="F26" s="85">
        <v>0.0027483574392452243</v>
      </c>
      <c r="G26" s="85">
        <v>1.190247448600251</v>
      </c>
      <c r="H26" s="85">
        <v>0.024602252189849804</v>
      </c>
      <c r="I26" s="85">
        <v>1.209636920867833</v>
      </c>
      <c r="J26" s="85">
        <v>0.031973584742671556</v>
      </c>
      <c r="K26" s="83">
        <v>1.047525468158</v>
      </c>
      <c r="L26" s="83">
        <v>0.016257104553</v>
      </c>
      <c r="M26" s="84">
        <v>0.671196936374</v>
      </c>
      <c r="N26" s="82">
        <v>0.004977897518</v>
      </c>
      <c r="O26" s="83">
        <v>1.245617014924</v>
      </c>
      <c r="P26" s="84">
        <v>0.032396651239</v>
      </c>
      <c r="Q26" s="85">
        <v>1.105655347542</v>
      </c>
      <c r="R26" s="85">
        <v>0.017362146881</v>
      </c>
      <c r="S26" s="85">
        <v>0.985910038036</v>
      </c>
      <c r="T26" s="85">
        <v>0.00186590942</v>
      </c>
      <c r="U26" s="85">
        <v>1.025178557329004</v>
      </c>
      <c r="V26" s="85">
        <v>0.009021586989</v>
      </c>
      <c r="W26" s="124">
        <v>0.988189125945</v>
      </c>
      <c r="X26" s="124">
        <v>0.006102064359</v>
      </c>
      <c r="Y26" s="132"/>
      <c r="Z26" s="132"/>
    </row>
    <row r="27" spans="1:26" ht="12.75">
      <c r="A27" s="114">
        <f t="shared" si="0"/>
        <v>23</v>
      </c>
      <c r="B27" s="103" t="s">
        <v>187</v>
      </c>
      <c r="C27" s="104" t="s">
        <v>236</v>
      </c>
      <c r="D27" s="105" t="s">
        <v>65</v>
      </c>
      <c r="E27" s="85">
        <v>1.0104572107958802</v>
      </c>
      <c r="F27" s="85">
        <v>0.0033990534076607155</v>
      </c>
      <c r="G27" s="85">
        <v>1.1392575976876782</v>
      </c>
      <c r="H27" s="85">
        <v>0.021653813802746856</v>
      </c>
      <c r="I27" s="85">
        <v>1.104250779910281</v>
      </c>
      <c r="J27" s="85">
        <v>0.023024350681522796</v>
      </c>
      <c r="K27" s="83">
        <v>1.035480472567</v>
      </c>
      <c r="L27" s="83">
        <v>0.015819885848</v>
      </c>
      <c r="M27" s="84">
        <v>0.835947458632</v>
      </c>
      <c r="N27" s="82">
        <v>0.008757976361</v>
      </c>
      <c r="O27" s="83">
        <v>1.128700283527</v>
      </c>
      <c r="P27" s="84">
        <v>0.021928705877</v>
      </c>
      <c r="Q27" s="85">
        <v>1.077353116533</v>
      </c>
      <c r="R27" s="85">
        <v>0.016790448825</v>
      </c>
      <c r="S27" s="85">
        <v>1.013027614283</v>
      </c>
      <c r="T27" s="85">
        <v>0.005764081582</v>
      </c>
      <c r="U27" s="85">
        <v>1.040530142731</v>
      </c>
      <c r="V27" s="85">
        <v>0.008304148391</v>
      </c>
      <c r="W27" s="124">
        <v>0.994457615215</v>
      </c>
      <c r="X27" s="124">
        <v>0.00364060979</v>
      </c>
      <c r="Y27" s="132"/>
      <c r="Z27" s="132"/>
    </row>
    <row r="28" spans="1:26" ht="12.75">
      <c r="A28" s="114">
        <f t="shared" si="0"/>
        <v>24</v>
      </c>
      <c r="B28" s="103" t="s">
        <v>187</v>
      </c>
      <c r="C28" s="104" t="s">
        <v>237</v>
      </c>
      <c r="D28" s="105" t="s">
        <v>66</v>
      </c>
      <c r="E28" s="85">
        <v>1.0081301200335235</v>
      </c>
      <c r="F28" s="85">
        <v>0.0027966580605706687</v>
      </c>
      <c r="G28" s="85">
        <v>1.1947609949133353</v>
      </c>
      <c r="H28" s="85">
        <v>0.0244041412031528</v>
      </c>
      <c r="I28" s="85">
        <v>1.2900078046611645</v>
      </c>
      <c r="J28" s="85">
        <v>0.03734722124764877</v>
      </c>
      <c r="K28" s="83">
        <v>1.063516081619</v>
      </c>
      <c r="L28" s="83">
        <v>0.010392918996</v>
      </c>
      <c r="M28" s="84">
        <v>0.639205879019</v>
      </c>
      <c r="N28" s="82">
        <v>0.002739291476</v>
      </c>
      <c r="O28" s="83">
        <v>1.233393347063</v>
      </c>
      <c r="P28" s="84">
        <v>0.028968603696</v>
      </c>
      <c r="Q28" s="85">
        <v>1.098673878309</v>
      </c>
      <c r="R28" s="85">
        <v>0.016971541817</v>
      </c>
      <c r="S28" s="85">
        <v>1.012825990595</v>
      </c>
      <c r="T28" s="85">
        <v>0.008343947903</v>
      </c>
      <c r="U28" s="85">
        <v>1.020428443823</v>
      </c>
      <c r="V28" s="85">
        <v>0.007695093767</v>
      </c>
      <c r="W28" s="124">
        <v>1.004170858201</v>
      </c>
      <c r="X28" s="124">
        <v>0.00574350232</v>
      </c>
      <c r="Y28" s="132"/>
      <c r="Z28" s="132"/>
    </row>
    <row r="29" spans="1:26" ht="12.75">
      <c r="A29" s="114">
        <f t="shared" si="0"/>
        <v>25</v>
      </c>
      <c r="B29" s="103" t="s">
        <v>247</v>
      </c>
      <c r="C29" s="104"/>
      <c r="D29" s="105" t="s">
        <v>101</v>
      </c>
      <c r="E29" s="85">
        <v>1.0360511824338359</v>
      </c>
      <c r="F29" s="85">
        <v>0.009909669611793964</v>
      </c>
      <c r="G29" s="85">
        <v>1.1185889572390093</v>
      </c>
      <c r="H29" s="85">
        <v>0.017377458686499852</v>
      </c>
      <c r="I29" s="85">
        <v>1.2841586400138951</v>
      </c>
      <c r="J29" s="85">
        <v>0.036213592745964536</v>
      </c>
      <c r="K29" s="83">
        <v>1.033089956598</v>
      </c>
      <c r="L29" s="83">
        <v>0.006188364462</v>
      </c>
      <c r="M29" s="84">
        <v>0.694798671293</v>
      </c>
      <c r="N29" s="82">
        <v>0.003342832263</v>
      </c>
      <c r="O29" s="83">
        <v>1.224557090027</v>
      </c>
      <c r="P29" s="84">
        <v>0.031108152187</v>
      </c>
      <c r="Q29" s="85">
        <v>1.139769951967</v>
      </c>
      <c r="R29" s="85">
        <v>0.018969418958</v>
      </c>
      <c r="S29" s="85">
        <v>1.010588390187</v>
      </c>
      <c r="T29" s="85">
        <v>0.006130033302</v>
      </c>
      <c r="U29" s="85">
        <v>1.080732971694</v>
      </c>
      <c r="V29" s="85">
        <v>0.013784518882</v>
      </c>
      <c r="W29" s="124">
        <v>1.046320327132</v>
      </c>
      <c r="X29" s="124">
        <v>0.00701089062</v>
      </c>
      <c r="Y29" s="132"/>
      <c r="Z29" s="132"/>
    </row>
    <row r="30" spans="1:26" ht="12.75">
      <c r="A30" s="114">
        <f t="shared" si="0"/>
        <v>26</v>
      </c>
      <c r="B30" s="103" t="s">
        <v>188</v>
      </c>
      <c r="C30" s="104"/>
      <c r="D30" s="105" t="s">
        <v>67</v>
      </c>
      <c r="E30" s="85">
        <v>1.006393249284906</v>
      </c>
      <c r="F30" s="85">
        <v>0.002428978571444219</v>
      </c>
      <c r="G30" s="85">
        <v>1.2391437469228064</v>
      </c>
      <c r="H30" s="85">
        <v>0.028662719951137557</v>
      </c>
      <c r="I30" s="85">
        <v>1.2349329670715252</v>
      </c>
      <c r="J30" s="85">
        <v>0.0308546729365297</v>
      </c>
      <c r="K30" s="83">
        <v>1.057351565791</v>
      </c>
      <c r="L30" s="83">
        <v>0.009140378896</v>
      </c>
      <c r="M30" s="84">
        <v>0.555341824196</v>
      </c>
      <c r="N30" s="82">
        <v>0.002248318085</v>
      </c>
      <c r="O30" s="83">
        <v>1.686692232114</v>
      </c>
      <c r="P30" s="84">
        <v>0.083090570391</v>
      </c>
      <c r="Q30" s="85">
        <v>1.227254744217</v>
      </c>
      <c r="R30" s="85">
        <v>0.029242635774</v>
      </c>
      <c r="S30" s="85">
        <v>1.022932563707</v>
      </c>
      <c r="T30" s="85">
        <v>0.006257188128</v>
      </c>
      <c r="U30" s="85">
        <v>1.07735375327</v>
      </c>
      <c r="V30" s="85">
        <v>0.01120448111</v>
      </c>
      <c r="W30" s="124">
        <v>0.967223694234</v>
      </c>
      <c r="X30" s="124">
        <v>0.002397486827</v>
      </c>
      <c r="Y30" s="132"/>
      <c r="Z30" s="132"/>
    </row>
    <row r="31" spans="1:26" ht="12.75">
      <c r="A31" s="114">
        <f t="shared" si="0"/>
        <v>27</v>
      </c>
      <c r="B31" s="103" t="s">
        <v>189</v>
      </c>
      <c r="C31" s="104"/>
      <c r="D31" s="105" t="s">
        <v>68</v>
      </c>
      <c r="E31" s="85">
        <v>1.0117462471309675</v>
      </c>
      <c r="F31" s="85">
        <v>0.005531686934035309</v>
      </c>
      <c r="G31" s="85">
        <v>1.1948037360558337</v>
      </c>
      <c r="H31" s="85">
        <v>0.02539470389512103</v>
      </c>
      <c r="I31" s="85">
        <v>1.1471434730290122</v>
      </c>
      <c r="J31" s="85">
        <v>0.02719085702479616</v>
      </c>
      <c r="K31" s="83">
        <v>0.98896217927</v>
      </c>
      <c r="L31" s="83">
        <v>0.00797645632</v>
      </c>
      <c r="M31" s="128">
        <v>0.730681721051</v>
      </c>
      <c r="N31" s="129">
        <v>0.002101350969</v>
      </c>
      <c r="O31" s="83"/>
      <c r="P31" s="84"/>
      <c r="Q31" s="83"/>
      <c r="R31" s="84"/>
      <c r="S31" s="83"/>
      <c r="T31" s="84"/>
      <c r="U31" s="83"/>
      <c r="V31" s="84"/>
      <c r="W31" s="83"/>
      <c r="X31" s="84"/>
      <c r="Y31" s="139"/>
      <c r="Z31" s="140"/>
    </row>
    <row r="32" spans="1:26" ht="12.75">
      <c r="A32" s="114">
        <f t="shared" si="0"/>
        <v>28</v>
      </c>
      <c r="B32" s="103" t="s">
        <v>190</v>
      </c>
      <c r="C32" s="104"/>
      <c r="D32" s="105" t="s">
        <v>69</v>
      </c>
      <c r="E32" s="85">
        <v>1.0310395798877559</v>
      </c>
      <c r="F32" s="85">
        <v>0.006342247949007024</v>
      </c>
      <c r="G32" s="85">
        <v>1.195353310817515</v>
      </c>
      <c r="H32" s="85">
        <v>0.023949413499798834</v>
      </c>
      <c r="I32" s="85">
        <v>1.156054324077269</v>
      </c>
      <c r="J32" s="85">
        <v>0.021054185951092465</v>
      </c>
      <c r="K32" s="83">
        <v>1.044119347553</v>
      </c>
      <c r="L32" s="83">
        <v>0.007499235252</v>
      </c>
      <c r="M32" s="84">
        <v>0.804347206555</v>
      </c>
      <c r="N32" s="82">
        <v>0.001976993054</v>
      </c>
      <c r="O32" s="83">
        <v>1.258836183631</v>
      </c>
      <c r="P32" s="84">
        <v>0.032458716647</v>
      </c>
      <c r="Q32" s="85">
        <v>1.137487428247</v>
      </c>
      <c r="R32" s="85">
        <v>0.017464144933</v>
      </c>
      <c r="S32" s="85">
        <v>0.887054854004</v>
      </c>
      <c r="T32" s="85">
        <v>0.002659001873</v>
      </c>
      <c r="U32" s="85">
        <v>1.062026657815</v>
      </c>
      <c r="V32" s="85">
        <v>0.009129458515</v>
      </c>
      <c r="W32" s="85">
        <v>1.065452313708</v>
      </c>
      <c r="X32" s="85">
        <v>0.008846510051</v>
      </c>
      <c r="Y32" s="132">
        <v>1.018557782304</v>
      </c>
      <c r="Z32" s="132">
        <v>0.004954870712</v>
      </c>
    </row>
    <row r="33" spans="1:26" ht="12.75">
      <c r="A33" s="114">
        <f t="shared" si="0"/>
        <v>29</v>
      </c>
      <c r="B33" s="103" t="s">
        <v>246</v>
      </c>
      <c r="C33" s="104"/>
      <c r="D33" s="105" t="s">
        <v>92</v>
      </c>
      <c r="E33" s="85">
        <v>1.0617146103675603</v>
      </c>
      <c r="F33" s="85">
        <v>0.011185207243934908</v>
      </c>
      <c r="G33" s="85">
        <v>1.1136793351394658</v>
      </c>
      <c r="H33" s="85">
        <v>0.016662547899434006</v>
      </c>
      <c r="I33" s="85">
        <v>1.0963869426130868</v>
      </c>
      <c r="J33" s="85">
        <v>0.013658912710298907</v>
      </c>
      <c r="K33" s="83">
        <v>1.058589609382</v>
      </c>
      <c r="L33" s="83">
        <v>0.008839744497</v>
      </c>
      <c r="M33" s="84">
        <v>0.689819153441</v>
      </c>
      <c r="N33" s="82">
        <v>0.002119072597</v>
      </c>
      <c r="O33" s="83">
        <v>1.177067944341</v>
      </c>
      <c r="P33" s="84">
        <v>0.024732152686</v>
      </c>
      <c r="Q33" s="85">
        <v>1.1104285509</v>
      </c>
      <c r="R33" s="85">
        <v>0.01597124763</v>
      </c>
      <c r="S33" s="85">
        <v>0.977820790774</v>
      </c>
      <c r="T33" s="85">
        <v>0.001688020269</v>
      </c>
      <c r="U33" s="85">
        <v>1.069182495935</v>
      </c>
      <c r="V33" s="85">
        <v>0.009516474315</v>
      </c>
      <c r="W33" s="85">
        <v>1.07899130319</v>
      </c>
      <c r="X33" s="85">
        <v>0.010797572031</v>
      </c>
      <c r="Y33" s="132">
        <v>1.038519218724</v>
      </c>
      <c r="Z33" s="132">
        <v>0.007227003135</v>
      </c>
    </row>
    <row r="34" spans="1:26" ht="12.75">
      <c r="A34" s="114">
        <f t="shared" si="0"/>
        <v>30</v>
      </c>
      <c r="B34" s="103" t="s">
        <v>191</v>
      </c>
      <c r="C34" s="104"/>
      <c r="D34" s="105" t="s">
        <v>71</v>
      </c>
      <c r="E34" s="85">
        <v>0.9394221550547</v>
      </c>
      <c r="F34" s="85">
        <v>0.003538170182752556</v>
      </c>
      <c r="G34" s="85">
        <v>1.2169346922024935</v>
      </c>
      <c r="H34" s="85">
        <v>0.028283039718975955</v>
      </c>
      <c r="I34" s="85">
        <v>1.2100743429637586</v>
      </c>
      <c r="J34" s="85">
        <v>0.026720540648616026</v>
      </c>
      <c r="K34" s="83">
        <v>1.044769384836</v>
      </c>
      <c r="L34" s="83">
        <v>0.006778164346</v>
      </c>
      <c r="M34" s="84">
        <v>0.752607673912</v>
      </c>
      <c r="N34" s="82">
        <v>0.003845894206</v>
      </c>
      <c r="O34" s="83">
        <v>1.235337905545</v>
      </c>
      <c r="P34" s="84">
        <v>0.031536699021</v>
      </c>
      <c r="Q34" s="85">
        <v>1.19141603059</v>
      </c>
      <c r="R34" s="85">
        <v>0.024730397941</v>
      </c>
      <c r="S34" s="85">
        <v>1.056252476243</v>
      </c>
      <c r="T34" s="85">
        <v>0.008547350052</v>
      </c>
      <c r="U34" s="85">
        <v>1.017913221112</v>
      </c>
      <c r="V34" s="85">
        <v>0.004437398686</v>
      </c>
      <c r="W34" s="124">
        <v>0.88958182898</v>
      </c>
      <c r="X34" s="124">
        <v>0.002195516536</v>
      </c>
      <c r="Y34" s="132"/>
      <c r="Z34" s="132"/>
    </row>
    <row r="35" spans="1:26" ht="12.75">
      <c r="A35" s="114">
        <f t="shared" si="0"/>
        <v>31</v>
      </c>
      <c r="B35" s="103" t="s">
        <v>192</v>
      </c>
      <c r="C35" s="104"/>
      <c r="D35" s="105" t="s">
        <v>72</v>
      </c>
      <c r="E35" s="85">
        <v>1.0643959722159717</v>
      </c>
      <c r="F35" s="85">
        <v>0.008945657698451397</v>
      </c>
      <c r="G35" s="85">
        <v>1.1175336830242106</v>
      </c>
      <c r="H35" s="85">
        <v>0.01607192165353599</v>
      </c>
      <c r="I35" s="85">
        <v>1.1621922308284605</v>
      </c>
      <c r="J35" s="85">
        <v>0.02207779311302477</v>
      </c>
      <c r="K35" s="83">
        <v>1.074163237016</v>
      </c>
      <c r="L35" s="83">
        <v>0.01048104802</v>
      </c>
      <c r="M35" s="84">
        <v>0.739951928936</v>
      </c>
      <c r="N35" s="82">
        <v>0.002617080908</v>
      </c>
      <c r="O35" s="83">
        <v>1.26895089702</v>
      </c>
      <c r="P35" s="84">
        <v>0.038459467933</v>
      </c>
      <c r="Q35" s="85">
        <v>1.116368498316</v>
      </c>
      <c r="R35" s="85">
        <v>0.020295970573</v>
      </c>
      <c r="S35" s="85">
        <v>0.886510069243</v>
      </c>
      <c r="T35" s="85">
        <v>0.002022824508</v>
      </c>
      <c r="U35" s="85">
        <v>1.049502525239</v>
      </c>
      <c r="V35" s="85">
        <v>0.009122100041</v>
      </c>
      <c r="W35" s="124">
        <v>0.975681292968</v>
      </c>
      <c r="X35" s="124">
        <v>0.003441102431</v>
      </c>
      <c r="Y35" s="132"/>
      <c r="Z35" s="132"/>
    </row>
    <row r="36" spans="1:26" ht="12.75">
      <c r="A36" s="114">
        <f t="shared" si="0"/>
        <v>32</v>
      </c>
      <c r="B36" s="103" t="s">
        <v>193</v>
      </c>
      <c r="C36" s="104"/>
      <c r="D36" s="105" t="s">
        <v>73</v>
      </c>
      <c r="E36" s="85">
        <v>1.0478993458841273</v>
      </c>
      <c r="F36" s="85">
        <v>0.011945933296433665</v>
      </c>
      <c r="G36" s="85">
        <v>1.1341586373187058</v>
      </c>
      <c r="H36" s="85">
        <v>0.014805168800379288</v>
      </c>
      <c r="I36" s="85">
        <v>1.1568773475371075</v>
      </c>
      <c r="J36" s="85">
        <v>0.018748952777516377</v>
      </c>
      <c r="K36" s="83">
        <v>1.047912025744</v>
      </c>
      <c r="L36" s="83">
        <v>0.007339180423</v>
      </c>
      <c r="M36" s="84">
        <v>0.755987506231</v>
      </c>
      <c r="N36" s="82">
        <v>0.001271521686</v>
      </c>
      <c r="O36" s="83">
        <v>1.305277057132</v>
      </c>
      <c r="P36" s="84">
        <v>0.031948616804</v>
      </c>
      <c r="Q36" s="106" t="s">
        <v>273</v>
      </c>
      <c r="R36" s="85">
        <v>0.01376576229</v>
      </c>
      <c r="S36" s="85">
        <v>1.009345044072</v>
      </c>
      <c r="T36" s="85">
        <v>0.005806278661</v>
      </c>
      <c r="U36" s="85">
        <v>1.084168510465</v>
      </c>
      <c r="V36" s="85">
        <v>0.009584454262</v>
      </c>
      <c r="W36" s="85">
        <v>1.087389057062</v>
      </c>
      <c r="X36" s="85">
        <v>0.009682133413</v>
      </c>
      <c r="Y36" s="132">
        <v>1.025653349728</v>
      </c>
      <c r="Z36" s="132">
        <v>0.004912150147</v>
      </c>
    </row>
    <row r="37" spans="1:26" ht="12.75">
      <c r="A37" s="114">
        <f t="shared" si="0"/>
        <v>33</v>
      </c>
      <c r="B37" s="103" t="s">
        <v>195</v>
      </c>
      <c r="C37" s="104"/>
      <c r="D37" s="105" t="s">
        <v>75</v>
      </c>
      <c r="E37" s="85">
        <v>1.0154387111936602</v>
      </c>
      <c r="F37" s="85">
        <v>0.0053744672840819584</v>
      </c>
      <c r="G37" s="85">
        <v>1.1732830058086454</v>
      </c>
      <c r="H37" s="85">
        <v>0.021918854822870412</v>
      </c>
      <c r="I37" s="85">
        <v>1.2039063523920928</v>
      </c>
      <c r="J37" s="85">
        <v>0.026262049120872613</v>
      </c>
      <c r="K37" s="83">
        <v>1.050449557922</v>
      </c>
      <c r="L37" s="83">
        <v>0.007196958518</v>
      </c>
      <c r="M37" s="84">
        <v>0.851361780883</v>
      </c>
      <c r="N37" s="82">
        <v>0.001909251468</v>
      </c>
      <c r="O37" s="83">
        <v>1.137583330894</v>
      </c>
      <c r="P37" s="84">
        <v>0.017804947429</v>
      </c>
      <c r="Q37" s="85">
        <v>1.116402560185</v>
      </c>
      <c r="R37" s="85">
        <v>0.015953897852</v>
      </c>
      <c r="S37" s="85">
        <v>1.010616792256</v>
      </c>
      <c r="T37" s="85">
        <v>0.002297504351</v>
      </c>
      <c r="U37" s="85">
        <v>1.090727016844</v>
      </c>
      <c r="V37" s="85">
        <v>0.012433098556</v>
      </c>
      <c r="W37" s="85">
        <v>1.06505115994</v>
      </c>
      <c r="X37" s="85">
        <v>0.009376320055</v>
      </c>
      <c r="Y37" s="132">
        <v>1.022783935399</v>
      </c>
      <c r="Z37" s="132">
        <v>0.00604527488</v>
      </c>
    </row>
    <row r="38" spans="1:26" ht="12.75">
      <c r="A38" s="114">
        <f t="shared" si="0"/>
        <v>34</v>
      </c>
      <c r="B38" s="103" t="s">
        <v>238</v>
      </c>
      <c r="C38" s="104"/>
      <c r="D38" s="105" t="s">
        <v>90</v>
      </c>
      <c r="E38" s="85">
        <v>1.0143032215584946</v>
      </c>
      <c r="F38" s="85">
        <v>0.004533130974855162</v>
      </c>
      <c r="G38" s="85">
        <v>1.1565739928719592</v>
      </c>
      <c r="H38" s="85">
        <v>0.02298746971897975</v>
      </c>
      <c r="I38" s="85">
        <v>1.1478224289391463</v>
      </c>
      <c r="J38" s="85">
        <v>0.02157854000788185</v>
      </c>
      <c r="K38" s="83">
        <v>1.068438003843</v>
      </c>
      <c r="L38" s="83">
        <v>0.010487546129</v>
      </c>
      <c r="M38" s="84">
        <v>0.759186509518</v>
      </c>
      <c r="N38" s="82">
        <v>0.003253829509</v>
      </c>
      <c r="O38" s="83">
        <v>1.373404438652</v>
      </c>
      <c r="P38" s="84">
        <v>0.045362207883</v>
      </c>
      <c r="Q38" s="85">
        <v>1.185451669749</v>
      </c>
      <c r="R38" s="85">
        <v>0.024598343476</v>
      </c>
      <c r="S38" s="85">
        <v>1.035774634412</v>
      </c>
      <c r="T38" s="85">
        <v>0.006120428525</v>
      </c>
      <c r="U38" s="85">
        <v>1.074572031518</v>
      </c>
      <c r="V38" s="85">
        <v>0.01095544273</v>
      </c>
      <c r="W38" s="85">
        <v>1.06040762301</v>
      </c>
      <c r="X38" s="85">
        <v>0.012538341095</v>
      </c>
      <c r="Y38" s="132">
        <v>1.040269587348</v>
      </c>
      <c r="Z38" s="132">
        <v>0.011060643449</v>
      </c>
    </row>
    <row r="39" spans="1:26" ht="12.75">
      <c r="A39" s="114">
        <f t="shared" si="0"/>
        <v>35</v>
      </c>
      <c r="B39" s="103" t="s">
        <v>196</v>
      </c>
      <c r="C39" s="104"/>
      <c r="D39" s="105" t="s">
        <v>76</v>
      </c>
      <c r="E39" s="85">
        <v>1.0190951097870022</v>
      </c>
      <c r="F39" s="85">
        <v>0.004273863926517933</v>
      </c>
      <c r="G39" s="85">
        <v>1.2098389955895308</v>
      </c>
      <c r="H39" s="85">
        <v>0.025484335322849595</v>
      </c>
      <c r="I39" s="85">
        <v>1.2676694441890028</v>
      </c>
      <c r="J39" s="85">
        <v>0.03261922790958845</v>
      </c>
      <c r="K39" s="83">
        <v>1.068293657713</v>
      </c>
      <c r="L39" s="83">
        <v>0.010374794641</v>
      </c>
      <c r="M39" s="84">
        <v>0.467120790231</v>
      </c>
      <c r="N39" s="82">
        <v>0.001839001742</v>
      </c>
      <c r="O39" s="83">
        <v>1.159091234806</v>
      </c>
      <c r="P39" s="84">
        <v>0.020542514598</v>
      </c>
      <c r="Q39" s="85">
        <v>1.124881781131</v>
      </c>
      <c r="R39" s="85">
        <v>0.017466102124</v>
      </c>
      <c r="S39" s="85">
        <v>1.018417649136</v>
      </c>
      <c r="T39" s="85">
        <v>0.006846063367</v>
      </c>
      <c r="U39" s="85">
        <v>1.077500074339</v>
      </c>
      <c r="V39" s="85">
        <v>0.010240525492</v>
      </c>
      <c r="W39" s="85">
        <v>1.074100942968</v>
      </c>
      <c r="X39" s="85">
        <v>0.009630037416</v>
      </c>
      <c r="Y39" s="132">
        <v>1.042764361435</v>
      </c>
      <c r="Z39" s="132">
        <v>0.007500383442</v>
      </c>
    </row>
    <row r="40" spans="1:26" ht="12.75">
      <c r="A40" s="114">
        <f t="shared" si="0"/>
        <v>36</v>
      </c>
      <c r="B40" s="103" t="s">
        <v>197</v>
      </c>
      <c r="C40" s="104"/>
      <c r="D40" s="105" t="s">
        <v>77</v>
      </c>
      <c r="E40" s="85">
        <v>1.1145325706081124</v>
      </c>
      <c r="F40" s="85">
        <v>0.017886651295583117</v>
      </c>
      <c r="G40" s="85">
        <v>1.2150583751699913</v>
      </c>
      <c r="H40" s="85">
        <v>0.030985475076118832</v>
      </c>
      <c r="I40" s="85">
        <v>1.1709922517643647</v>
      </c>
      <c r="J40" s="85">
        <v>0.023621470224823877</v>
      </c>
      <c r="K40" s="83">
        <v>1.054842109961</v>
      </c>
      <c r="L40" s="83">
        <v>0.008248509243</v>
      </c>
      <c r="M40" s="84">
        <v>0.629361758497</v>
      </c>
      <c r="N40" s="82">
        <v>0.001719743324</v>
      </c>
      <c r="O40" s="83">
        <v>1.337148337204</v>
      </c>
      <c r="P40" s="84">
        <v>0.039872945171</v>
      </c>
      <c r="Q40" s="85">
        <v>1.190920483764</v>
      </c>
      <c r="R40" s="85">
        <v>0.023011159006</v>
      </c>
      <c r="S40" s="85">
        <v>0.9803641087</v>
      </c>
      <c r="T40" s="85">
        <v>0.002013905498</v>
      </c>
      <c r="U40" s="85">
        <v>1.045809877128</v>
      </c>
      <c r="V40" s="85">
        <v>0.00810415318</v>
      </c>
      <c r="W40" s="85">
        <v>1.041897243266</v>
      </c>
      <c r="X40" s="85">
        <v>0.007599291204</v>
      </c>
      <c r="Y40" s="132">
        <v>1.060358718422</v>
      </c>
      <c r="Z40" s="132">
        <v>0.01079976518</v>
      </c>
    </row>
    <row r="41" spans="1:26" ht="12.75">
      <c r="A41" s="114">
        <f t="shared" si="0"/>
        <v>37</v>
      </c>
      <c r="B41" s="103" t="s">
        <v>198</v>
      </c>
      <c r="C41" s="104"/>
      <c r="D41" s="105" t="s">
        <v>78</v>
      </c>
      <c r="E41" s="85">
        <v>1.0820641802608582</v>
      </c>
      <c r="F41" s="85">
        <v>0.014954177363442619</v>
      </c>
      <c r="G41" s="85">
        <v>1.0358638536528215</v>
      </c>
      <c r="H41" s="85">
        <v>0.009605707501318606</v>
      </c>
      <c r="I41" s="85">
        <v>1.0844667371381091</v>
      </c>
      <c r="J41" s="85">
        <v>0.013840234630100865</v>
      </c>
      <c r="K41" s="83">
        <v>1.03671302399</v>
      </c>
      <c r="L41" s="83">
        <v>0.00773036064</v>
      </c>
      <c r="M41" s="84">
        <v>0.752105300322</v>
      </c>
      <c r="N41" s="82">
        <v>0.003495520734</v>
      </c>
      <c r="O41" s="83">
        <v>1.102590268903</v>
      </c>
      <c r="P41" s="84">
        <v>0.012718390447</v>
      </c>
      <c r="Q41" s="130">
        <v>1.327067597798</v>
      </c>
      <c r="R41" s="128">
        <v>0.012530021638</v>
      </c>
      <c r="S41" s="87"/>
      <c r="T41" s="88"/>
      <c r="U41" s="87"/>
      <c r="V41" s="88"/>
      <c r="W41" s="87"/>
      <c r="X41" s="88"/>
      <c r="Y41" s="137"/>
      <c r="Z41" s="138"/>
    </row>
    <row r="42" spans="1:26" ht="12.75">
      <c r="A42" s="114">
        <f t="shared" si="0"/>
        <v>38</v>
      </c>
      <c r="B42" s="103" t="s">
        <v>199</v>
      </c>
      <c r="C42" s="104"/>
      <c r="D42" s="105" t="s">
        <v>79</v>
      </c>
      <c r="E42" s="85">
        <v>1.0246548193400513</v>
      </c>
      <c r="F42" s="85">
        <v>0.006371253718218027</v>
      </c>
      <c r="G42" s="85">
        <v>1.2187128069748743</v>
      </c>
      <c r="H42" s="85">
        <v>0.029596427774069966</v>
      </c>
      <c r="I42" s="85">
        <v>1.2609651211705897</v>
      </c>
      <c r="J42" s="85">
        <v>0.03591913393107283</v>
      </c>
      <c r="K42" s="83">
        <v>1.063939516268</v>
      </c>
      <c r="L42" s="83">
        <v>0.011593832487</v>
      </c>
      <c r="M42" s="84">
        <v>0.609339131699</v>
      </c>
      <c r="N42" s="82">
        <v>0.003750779166</v>
      </c>
      <c r="O42" s="83">
        <v>1.463675828854</v>
      </c>
      <c r="P42" s="84">
        <v>0.057061889373</v>
      </c>
      <c r="Q42" s="85">
        <v>1.324319580227</v>
      </c>
      <c r="R42" s="85">
        <v>0.040308653078</v>
      </c>
      <c r="S42" s="85">
        <v>1.011444814837</v>
      </c>
      <c r="T42" s="85">
        <v>0.002505574702</v>
      </c>
      <c r="U42" s="85">
        <v>1.047191732548</v>
      </c>
      <c r="V42" s="85">
        <v>0.006896510243</v>
      </c>
      <c r="W42" s="85">
        <v>1.010876123814</v>
      </c>
      <c r="X42" s="85">
        <v>0.002551245225</v>
      </c>
      <c r="Y42" s="132">
        <v>0.89944206717</v>
      </c>
      <c r="Z42" s="132">
        <v>0.002431446355</v>
      </c>
    </row>
    <row r="43" spans="1:26" ht="12.75">
      <c r="A43" s="114">
        <f t="shared" si="0"/>
        <v>39</v>
      </c>
      <c r="B43" s="103" t="s">
        <v>26</v>
      </c>
      <c r="C43" s="104"/>
      <c r="D43" s="105" t="s">
        <v>82</v>
      </c>
      <c r="E43" s="85">
        <v>1.0559449441717916</v>
      </c>
      <c r="F43" s="85">
        <v>0.017126621850098472</v>
      </c>
      <c r="G43" s="85">
        <v>1.1103623753567256</v>
      </c>
      <c r="H43" s="85">
        <v>0.017103853094902727</v>
      </c>
      <c r="I43" s="85">
        <v>1.1568358608916487</v>
      </c>
      <c r="J43" s="85">
        <v>0.02593825590062448</v>
      </c>
      <c r="K43" s="83">
        <v>1.070981031448</v>
      </c>
      <c r="L43" s="83">
        <v>0.013673648113</v>
      </c>
      <c r="M43" s="84">
        <v>0.641304627975</v>
      </c>
      <c r="N43" s="82">
        <v>0.005512280679</v>
      </c>
      <c r="O43" s="83">
        <v>1.220485034555</v>
      </c>
      <c r="P43" s="84">
        <v>0.033463750724</v>
      </c>
      <c r="Q43" s="85">
        <v>1.129317689443</v>
      </c>
      <c r="R43" s="85">
        <v>0.019160397962</v>
      </c>
      <c r="S43" s="85">
        <v>0.87374967914</v>
      </c>
      <c r="T43" s="85">
        <v>0.001546663693</v>
      </c>
      <c r="U43" s="85">
        <v>1.073759419316</v>
      </c>
      <c r="V43" s="85">
        <v>0.017327859469</v>
      </c>
      <c r="W43" s="85">
        <v>1.053756273217</v>
      </c>
      <c r="X43" s="85">
        <v>0.011785287963</v>
      </c>
      <c r="Y43" s="132">
        <v>1.022407087335</v>
      </c>
      <c r="Z43" s="132">
        <v>0.009288829881</v>
      </c>
    </row>
    <row r="44" spans="1:26" ht="12.75">
      <c r="A44" s="114">
        <f t="shared" si="0"/>
        <v>40</v>
      </c>
      <c r="B44" s="103" t="s">
        <v>202</v>
      </c>
      <c r="C44" s="104"/>
      <c r="D44" s="105" t="s">
        <v>81</v>
      </c>
      <c r="E44" s="85">
        <v>1.0535392273449573</v>
      </c>
      <c r="F44" s="85">
        <v>0.01064937005734567</v>
      </c>
      <c r="G44" s="85">
        <v>1.1279413518228827</v>
      </c>
      <c r="H44" s="85">
        <v>0.020621257948490172</v>
      </c>
      <c r="I44" s="85">
        <v>1.2636040368109844</v>
      </c>
      <c r="J44" s="85">
        <v>0.03996728702131071</v>
      </c>
      <c r="K44" s="83">
        <v>1.047085162951</v>
      </c>
      <c r="L44" s="83">
        <v>0.01489367749</v>
      </c>
      <c r="M44" s="84">
        <v>0.960333232492</v>
      </c>
      <c r="N44" s="82">
        <v>0.010569347006</v>
      </c>
      <c r="O44" s="83">
        <v>1.286189941572</v>
      </c>
      <c r="P44" s="84">
        <v>0.039833741517</v>
      </c>
      <c r="Q44" s="85">
        <v>1.12216310697</v>
      </c>
      <c r="R44" s="85">
        <v>0.019219851349</v>
      </c>
      <c r="S44" s="85">
        <v>0.950181965977</v>
      </c>
      <c r="T44" s="85">
        <v>0.004131602698</v>
      </c>
      <c r="U44" s="85">
        <v>1.007898130352</v>
      </c>
      <c r="V44" s="85">
        <v>0.006992706184</v>
      </c>
      <c r="W44" s="85">
        <v>1.06117202328</v>
      </c>
      <c r="X44" s="85">
        <v>0.008186311356</v>
      </c>
      <c r="Y44" s="132">
        <v>1.032075213072</v>
      </c>
      <c r="Z44" s="132">
        <v>0.0060074266</v>
      </c>
    </row>
    <row r="45" spans="1:26" ht="12.75">
      <c r="A45" s="114">
        <f t="shared" si="0"/>
        <v>41</v>
      </c>
      <c r="B45" s="103" t="s">
        <v>203</v>
      </c>
      <c r="C45" s="104"/>
      <c r="D45" s="105" t="s">
        <v>87</v>
      </c>
      <c r="E45" s="85">
        <v>1.0085341069696494</v>
      </c>
      <c r="F45" s="85">
        <v>0.005051959169827082</v>
      </c>
      <c r="G45" s="85">
        <v>1.1534080539086091</v>
      </c>
      <c r="H45" s="85">
        <v>0.01935480659985468</v>
      </c>
      <c r="I45" s="85">
        <v>1.1365952413112</v>
      </c>
      <c r="J45" s="85">
        <v>0.0175410319370441</v>
      </c>
      <c r="K45" s="83">
        <v>1.048588346369</v>
      </c>
      <c r="L45" s="83">
        <v>0.008561223757</v>
      </c>
      <c r="M45" s="84">
        <v>0.648423300039</v>
      </c>
      <c r="N45" s="82">
        <v>0.00322889179</v>
      </c>
      <c r="O45" s="83">
        <v>1.266710650412</v>
      </c>
      <c r="P45" s="84">
        <v>0.036534380698</v>
      </c>
      <c r="Q45" s="85">
        <v>1.120890275845</v>
      </c>
      <c r="R45" s="85">
        <v>0.022093799438</v>
      </c>
      <c r="S45" s="85">
        <v>1.008479858325</v>
      </c>
      <c r="T45" s="85">
        <v>0.006268932033</v>
      </c>
      <c r="U45" s="85">
        <v>1.071380509141</v>
      </c>
      <c r="V45" s="85">
        <v>0.012472323216</v>
      </c>
      <c r="W45" s="85">
        <v>1.086646564773</v>
      </c>
      <c r="X45" s="85">
        <v>0.012436543779</v>
      </c>
      <c r="Y45" s="132">
        <v>0.992679855996</v>
      </c>
      <c r="Z45" s="132">
        <v>0.003376359407</v>
      </c>
    </row>
    <row r="46" spans="1:26" ht="12.75">
      <c r="A46" s="114">
        <f t="shared" si="0"/>
        <v>42</v>
      </c>
      <c r="B46" s="103" t="s">
        <v>239</v>
      </c>
      <c r="C46" s="104"/>
      <c r="D46" s="105" t="s">
        <v>88</v>
      </c>
      <c r="E46" s="85">
        <v>1.0358259864191455</v>
      </c>
      <c r="F46" s="85">
        <v>0.018618490976476477</v>
      </c>
      <c r="G46" s="85">
        <v>1.0894031342082362</v>
      </c>
      <c r="H46" s="85">
        <v>0.012627816501105747</v>
      </c>
      <c r="I46" s="85">
        <v>1.2136554416228944</v>
      </c>
      <c r="J46" s="85">
        <v>0.027642260905146467</v>
      </c>
      <c r="K46" s="83">
        <v>1.067802262655</v>
      </c>
      <c r="L46" s="83">
        <v>0.011958394072</v>
      </c>
      <c r="M46" s="84">
        <v>0.674512898589</v>
      </c>
      <c r="N46" s="82">
        <v>0.003979677148</v>
      </c>
      <c r="O46" s="83">
        <v>1.293532488775</v>
      </c>
      <c r="P46" s="84">
        <v>0.036204989889</v>
      </c>
      <c r="Q46" s="85">
        <v>1.127064218416</v>
      </c>
      <c r="R46" s="85">
        <v>0.017537431015</v>
      </c>
      <c r="S46" s="85">
        <v>1.027377208271</v>
      </c>
      <c r="T46" s="85">
        <v>0.00954978187</v>
      </c>
      <c r="U46" s="85">
        <v>1.08573724543</v>
      </c>
      <c r="V46" s="85">
        <v>0.012114157953</v>
      </c>
      <c r="W46" s="85">
        <v>1.068612172093</v>
      </c>
      <c r="X46" s="85">
        <v>0.009958410434</v>
      </c>
      <c r="Y46" s="132">
        <v>1.019238589966</v>
      </c>
      <c r="Z46" s="132">
        <v>0.005572220056</v>
      </c>
    </row>
    <row r="47" spans="1:26" ht="12.75">
      <c r="A47" s="114">
        <f t="shared" si="0"/>
        <v>43</v>
      </c>
      <c r="B47" s="103" t="s">
        <v>207</v>
      </c>
      <c r="C47" s="104"/>
      <c r="D47" s="105" t="s">
        <v>91</v>
      </c>
      <c r="E47" s="85">
        <v>1.01032076100408</v>
      </c>
      <c r="F47" s="85">
        <v>0.003604281764509939</v>
      </c>
      <c r="G47" s="85">
        <v>1.0840390196314136</v>
      </c>
      <c r="H47" s="85">
        <v>0.012129299912078666</v>
      </c>
      <c r="I47" s="85">
        <v>1.117018567304304</v>
      </c>
      <c r="J47" s="85">
        <v>0.015104586063171136</v>
      </c>
      <c r="K47" s="83">
        <v>1.04979024856</v>
      </c>
      <c r="L47" s="83">
        <v>0.009576446709</v>
      </c>
      <c r="M47" s="84">
        <v>0.761331660536</v>
      </c>
      <c r="N47" s="82">
        <v>0.002272413056</v>
      </c>
      <c r="O47" s="130">
        <v>1.431871973089</v>
      </c>
      <c r="P47" s="128">
        <v>0.002098658857</v>
      </c>
      <c r="Q47" s="85"/>
      <c r="R47" s="85"/>
      <c r="S47" s="85"/>
      <c r="T47" s="85"/>
      <c r="U47" s="85"/>
      <c r="V47" s="85"/>
      <c r="W47" s="85"/>
      <c r="X47" s="85"/>
      <c r="Y47" s="132"/>
      <c r="Z47" s="132"/>
    </row>
    <row r="48" spans="1:26" ht="12.75">
      <c r="A48" s="114">
        <f t="shared" si="0"/>
        <v>44</v>
      </c>
      <c r="B48" s="103" t="s">
        <v>210</v>
      </c>
      <c r="C48" s="104"/>
      <c r="D48" s="105" t="s">
        <v>70</v>
      </c>
      <c r="E48" s="85">
        <v>1.0903999457253741</v>
      </c>
      <c r="F48" s="85">
        <v>0.014702444261694784</v>
      </c>
      <c r="G48" s="85">
        <v>1.151048266744225</v>
      </c>
      <c r="H48" s="85">
        <v>0.01936304228911965</v>
      </c>
      <c r="I48" s="85">
        <v>1.1360871676945175</v>
      </c>
      <c r="J48" s="85">
        <v>0.01933129611724286</v>
      </c>
      <c r="K48" s="83">
        <v>1.053156331686</v>
      </c>
      <c r="L48" s="83">
        <v>0.010002584065</v>
      </c>
      <c r="M48" s="84">
        <v>0.902252777018</v>
      </c>
      <c r="N48" s="82">
        <v>0.002433619346</v>
      </c>
      <c r="O48" s="83">
        <v>1.205436820258</v>
      </c>
      <c r="P48" s="84">
        <v>0.023147151849</v>
      </c>
      <c r="Q48" s="85">
        <v>1.104766130842</v>
      </c>
      <c r="R48" s="85">
        <v>0.013477474417</v>
      </c>
      <c r="S48" s="85">
        <v>1.027119136952</v>
      </c>
      <c r="T48" s="85">
        <v>0.004564514488</v>
      </c>
      <c r="U48" s="85">
        <v>1.06098248276</v>
      </c>
      <c r="V48" s="85">
        <v>0.007230806311</v>
      </c>
      <c r="W48" s="85">
        <v>1.059926223527</v>
      </c>
      <c r="X48" s="85">
        <v>0.007039923503</v>
      </c>
      <c r="Y48" s="132">
        <v>1.012730774023</v>
      </c>
      <c r="Z48" s="132">
        <v>0.003750982345</v>
      </c>
    </row>
    <row r="49" spans="1:26" ht="12.75">
      <c r="A49" s="114">
        <f t="shared" si="0"/>
        <v>45</v>
      </c>
      <c r="B49" s="103" t="s">
        <v>211</v>
      </c>
      <c r="C49" s="104"/>
      <c r="D49" s="105" t="s">
        <v>94</v>
      </c>
      <c r="E49" s="85">
        <v>1.0269402180991878</v>
      </c>
      <c r="F49" s="85">
        <v>0.006487077086482797</v>
      </c>
      <c r="G49" s="85">
        <v>1.0792071024504306</v>
      </c>
      <c r="H49" s="85">
        <v>0.012153059867179995</v>
      </c>
      <c r="I49" s="85">
        <v>1.1274968055896806</v>
      </c>
      <c r="J49" s="85">
        <v>0.016820242778435628</v>
      </c>
      <c r="K49" s="83">
        <v>1.040774616639</v>
      </c>
      <c r="L49" s="83">
        <v>0.006689501941</v>
      </c>
      <c r="M49" s="84">
        <v>0.80163875972</v>
      </c>
      <c r="N49" s="82">
        <v>0.002008226157</v>
      </c>
      <c r="O49" s="83">
        <v>1.232190746679</v>
      </c>
      <c r="P49" s="84">
        <v>0.028238868109</v>
      </c>
      <c r="Q49" s="85">
        <v>1.105394017747</v>
      </c>
      <c r="R49" s="85">
        <v>0.013843504991</v>
      </c>
      <c r="S49" s="85">
        <v>1.024841496523</v>
      </c>
      <c r="T49" s="85">
        <v>0.004142170847</v>
      </c>
      <c r="U49" s="85">
        <v>1.015116938466</v>
      </c>
      <c r="V49" s="85">
        <v>0.002903702539</v>
      </c>
      <c r="W49" s="124">
        <v>0.966242021089</v>
      </c>
      <c r="X49" s="124">
        <v>0.001329253804</v>
      </c>
      <c r="Y49" s="132"/>
      <c r="Z49" s="132"/>
    </row>
    <row r="50" spans="1:26" ht="12.75">
      <c r="A50" s="114">
        <f t="shared" si="0"/>
        <v>46</v>
      </c>
      <c r="B50" s="103" t="s">
        <v>251</v>
      </c>
      <c r="C50" s="104"/>
      <c r="D50" s="105" t="s">
        <v>99</v>
      </c>
      <c r="E50" s="85">
        <v>1.0295462813973366</v>
      </c>
      <c r="F50" s="85">
        <v>0.0070618652194187415</v>
      </c>
      <c r="G50" s="85">
        <v>1.105235893385442</v>
      </c>
      <c r="H50" s="85">
        <v>0.013498142861992758</v>
      </c>
      <c r="I50" s="85">
        <v>1.1481963637418022</v>
      </c>
      <c r="J50" s="85">
        <v>0.016636676083102545</v>
      </c>
      <c r="K50" s="83">
        <v>1.037817033347</v>
      </c>
      <c r="L50" s="83">
        <v>0.005277331455</v>
      </c>
      <c r="M50" s="84">
        <v>0.855367378741</v>
      </c>
      <c r="N50" s="82">
        <v>0.001658020928</v>
      </c>
      <c r="O50" s="83">
        <v>1.17550699592</v>
      </c>
      <c r="P50" s="84">
        <v>0.020141263788</v>
      </c>
      <c r="Q50" s="125">
        <v>0.995895410564</v>
      </c>
      <c r="R50" s="125">
        <v>0.000507038802</v>
      </c>
      <c r="S50" s="86"/>
      <c r="T50" s="86"/>
      <c r="U50" s="86"/>
      <c r="V50" s="86"/>
      <c r="W50" s="86"/>
      <c r="X50" s="86"/>
      <c r="Y50" s="141"/>
      <c r="Z50" s="141"/>
    </row>
    <row r="51" spans="1:26" ht="21">
      <c r="A51" s="114">
        <f t="shared" si="0"/>
        <v>47</v>
      </c>
      <c r="B51" s="103" t="s">
        <v>276</v>
      </c>
      <c r="C51" s="104"/>
      <c r="D51" s="105" t="s">
        <v>93</v>
      </c>
      <c r="E51" s="85">
        <v>1.0199739074626026</v>
      </c>
      <c r="F51" s="85">
        <v>0.004464007894795784</v>
      </c>
      <c r="G51" s="85">
        <v>1.1571042046217384</v>
      </c>
      <c r="H51" s="85">
        <v>0.021365169736890847</v>
      </c>
      <c r="I51" s="85">
        <v>1.2071907474824453</v>
      </c>
      <c r="J51" s="85">
        <v>0.026645936887566987</v>
      </c>
      <c r="K51" s="83">
        <v>1.043309301818</v>
      </c>
      <c r="L51" s="83">
        <v>0.007268039949</v>
      </c>
      <c r="M51" s="84">
        <v>0.666240813072</v>
      </c>
      <c r="N51" s="82">
        <v>0.002326908058</v>
      </c>
      <c r="O51" s="83">
        <v>1.624774756862</v>
      </c>
      <c r="P51" s="84">
        <v>0.073380552483</v>
      </c>
      <c r="Q51" s="85">
        <v>1.126525934652</v>
      </c>
      <c r="R51" s="85">
        <v>0.016806443774</v>
      </c>
      <c r="S51" s="85">
        <v>1.024841496523</v>
      </c>
      <c r="T51" s="85">
        <v>0.004142170847</v>
      </c>
      <c r="U51" s="85">
        <v>1.085312992101</v>
      </c>
      <c r="V51" s="85">
        <v>0.010986629937</v>
      </c>
      <c r="W51" s="85">
        <v>1.057962498127</v>
      </c>
      <c r="X51" s="85">
        <v>0.007581224851</v>
      </c>
      <c r="Y51" s="132">
        <v>1.005028749055</v>
      </c>
      <c r="Z51" s="132">
        <v>0.003416406178</v>
      </c>
    </row>
    <row r="52" spans="1:26" ht="12.75">
      <c r="A52" s="114">
        <f t="shared" si="0"/>
        <v>48</v>
      </c>
      <c r="B52" s="103" t="s">
        <v>284</v>
      </c>
      <c r="C52" s="104"/>
      <c r="D52" s="105" t="s">
        <v>98</v>
      </c>
      <c r="E52" s="85">
        <v>1.02785228096338</v>
      </c>
      <c r="F52" s="85">
        <v>0.004949742471529032</v>
      </c>
      <c r="G52" s="85">
        <v>1.0782940519400346</v>
      </c>
      <c r="H52" s="85">
        <v>0.010014446819906124</v>
      </c>
      <c r="I52" s="85">
        <v>1.1199580104540818</v>
      </c>
      <c r="J52" s="85">
        <v>0.014463385176113492</v>
      </c>
      <c r="K52" s="83">
        <v>1.051053542773</v>
      </c>
      <c r="L52" s="83">
        <v>0.007123086854</v>
      </c>
      <c r="M52" s="84">
        <v>0.99184986364</v>
      </c>
      <c r="N52" s="82">
        <v>0.001676241072</v>
      </c>
      <c r="O52" s="83">
        <v>1.159188544895</v>
      </c>
      <c r="P52" s="84">
        <v>0.017954761217</v>
      </c>
      <c r="Q52" s="85">
        <v>1.103136491931</v>
      </c>
      <c r="R52" s="85">
        <v>0.01350774907</v>
      </c>
      <c r="S52" s="85">
        <v>1.038013186924</v>
      </c>
      <c r="T52" s="85">
        <v>0.007752775129</v>
      </c>
      <c r="U52" s="85">
        <v>1.082833777526</v>
      </c>
      <c r="V52" s="85">
        <v>0.009467131516</v>
      </c>
      <c r="W52" s="85">
        <v>1.065548492701</v>
      </c>
      <c r="X52" s="85">
        <v>0.007659218912</v>
      </c>
      <c r="Y52" s="132">
        <v>1.039094842429</v>
      </c>
      <c r="Z52" s="132">
        <v>0.00619862981</v>
      </c>
    </row>
    <row r="53" spans="1:26" ht="12.75">
      <c r="A53" s="114">
        <f t="shared" si="0"/>
        <v>49</v>
      </c>
      <c r="B53" s="103" t="s">
        <v>215</v>
      </c>
      <c r="C53" s="104"/>
      <c r="D53" s="105" t="s">
        <v>96</v>
      </c>
      <c r="E53" s="85">
        <v>1.0001286721052645</v>
      </c>
      <c r="F53" s="85">
        <v>0.0023175938607604466</v>
      </c>
      <c r="G53" s="85">
        <v>1.1027912578705807</v>
      </c>
      <c r="H53" s="85">
        <v>0.016595511236379767</v>
      </c>
      <c r="I53" s="85">
        <v>1.0978385272471178</v>
      </c>
      <c r="J53" s="85">
        <v>0.017549987028412102</v>
      </c>
      <c r="K53" s="83">
        <v>1.059838633729</v>
      </c>
      <c r="L53" s="83">
        <v>0.016480840666</v>
      </c>
      <c r="M53" s="84">
        <v>0.821140484156</v>
      </c>
      <c r="N53" s="82">
        <v>0.002827927283</v>
      </c>
      <c r="O53" s="83">
        <v>1.272991341051</v>
      </c>
      <c r="P53" s="84">
        <v>0.036831308549</v>
      </c>
      <c r="Q53" s="85">
        <v>1.112799875548</v>
      </c>
      <c r="R53" s="85">
        <v>0.016285636063</v>
      </c>
      <c r="S53" s="85">
        <v>1.028262824785</v>
      </c>
      <c r="T53" s="85">
        <v>0.004524370687</v>
      </c>
      <c r="U53" s="85">
        <v>1.083110728161</v>
      </c>
      <c r="V53" s="85">
        <v>0.011232381244</v>
      </c>
      <c r="W53" s="85">
        <v>1.088513731814</v>
      </c>
      <c r="X53" s="85">
        <v>0.012054651776</v>
      </c>
      <c r="Y53" s="132">
        <v>1.010021045216</v>
      </c>
      <c r="Z53" s="132">
        <v>0.005416804636</v>
      </c>
    </row>
    <row r="54" spans="1:26" ht="12.75">
      <c r="A54" s="114">
        <f t="shared" si="0"/>
        <v>50</v>
      </c>
      <c r="B54" s="103" t="s">
        <v>216</v>
      </c>
      <c r="C54" s="104"/>
      <c r="D54" s="105" t="s">
        <v>97</v>
      </c>
      <c r="E54" s="85">
        <v>1.0227470126793095</v>
      </c>
      <c r="F54" s="85">
        <v>0.003924677688420159</v>
      </c>
      <c r="G54" s="85">
        <v>1.1865133451193555</v>
      </c>
      <c r="H54" s="85">
        <v>0.021965349213781477</v>
      </c>
      <c r="I54" s="85">
        <v>1.2202851033217186</v>
      </c>
      <c r="J54" s="85">
        <v>0.026595502863630896</v>
      </c>
      <c r="K54" s="83">
        <v>1.042839904635</v>
      </c>
      <c r="L54" s="83">
        <v>0.006401769115</v>
      </c>
      <c r="M54" s="84">
        <v>0.708799150553</v>
      </c>
      <c r="N54" s="82">
        <v>0.001351855272</v>
      </c>
      <c r="O54" s="83">
        <v>1.257383604957</v>
      </c>
      <c r="P54" s="84">
        <v>0.031818252704</v>
      </c>
      <c r="Q54" s="85">
        <v>1.105326324278</v>
      </c>
      <c r="R54" s="85">
        <v>0.013806983289</v>
      </c>
      <c r="S54" s="85">
        <v>1.029293366684</v>
      </c>
      <c r="T54" s="85">
        <v>0.006101935808</v>
      </c>
      <c r="U54" s="85">
        <v>1.064168304305</v>
      </c>
      <c r="V54" s="85">
        <v>0.00870587825</v>
      </c>
      <c r="W54" s="124">
        <v>1.031796053773</v>
      </c>
      <c r="X54" s="124">
        <v>0.005670344583</v>
      </c>
      <c r="Y54" s="132"/>
      <c r="Z54" s="132"/>
    </row>
    <row r="55" spans="1:26" ht="12.75">
      <c r="A55" s="114">
        <f t="shared" si="0"/>
        <v>51</v>
      </c>
      <c r="B55" s="103" t="s">
        <v>220</v>
      </c>
      <c r="C55" s="104"/>
      <c r="D55" s="105" t="s">
        <v>100</v>
      </c>
      <c r="E55" s="85">
        <v>1.0145835381747568</v>
      </c>
      <c r="F55" s="85">
        <v>0.0037419111398941654</v>
      </c>
      <c r="G55" s="85">
        <v>1.0762235726810752</v>
      </c>
      <c r="H55" s="85">
        <v>0.0028804288686213523</v>
      </c>
      <c r="I55" s="85">
        <v>1.0512186314473606</v>
      </c>
      <c r="J55" s="85">
        <v>0.0055700069195133125</v>
      </c>
      <c r="K55" s="83">
        <v>1.04244910433</v>
      </c>
      <c r="L55" s="83">
        <v>0.005332722477</v>
      </c>
      <c r="M55" s="84">
        <v>0.776413601916</v>
      </c>
      <c r="N55" s="82">
        <v>0.005910815924</v>
      </c>
      <c r="O55" s="83">
        <v>1.140305304155</v>
      </c>
      <c r="P55" s="84">
        <v>0.010846544958</v>
      </c>
      <c r="Q55" s="85">
        <v>1.09886601851</v>
      </c>
      <c r="R55" s="85">
        <v>0.011075995073</v>
      </c>
      <c r="S55" s="85">
        <v>0.955782946135</v>
      </c>
      <c r="T55" s="85">
        <v>0.001008051324</v>
      </c>
      <c r="U55" s="85">
        <v>1.02808213807</v>
      </c>
      <c r="V55" s="85">
        <v>0.002174249117</v>
      </c>
      <c r="W55" s="124">
        <v>1.02500975085</v>
      </c>
      <c r="X55" s="124">
        <v>0.002318667603</v>
      </c>
      <c r="Y55" s="132"/>
      <c r="Z55" s="132"/>
    </row>
    <row r="56" spans="1:26" ht="12.75">
      <c r="A56" s="114">
        <f t="shared" si="0"/>
        <v>52</v>
      </c>
      <c r="B56" s="103" t="s">
        <v>221</v>
      </c>
      <c r="C56" s="104"/>
      <c r="D56" s="105" t="s">
        <v>86</v>
      </c>
      <c r="E56" s="85">
        <v>1.0304847122415721</v>
      </c>
      <c r="F56" s="85">
        <v>0.004271815995448127</v>
      </c>
      <c r="G56" s="85">
        <v>1.0818766469645895</v>
      </c>
      <c r="H56" s="85">
        <v>0.009483535579403613</v>
      </c>
      <c r="I56" s="85">
        <v>1.0748728082278858</v>
      </c>
      <c r="J56" s="85">
        <v>0.008991468822648362</v>
      </c>
      <c r="K56" s="83">
        <v>1.058507236263</v>
      </c>
      <c r="L56" s="83">
        <v>0.005882979356</v>
      </c>
      <c r="M56" s="84">
        <v>0.740809539971</v>
      </c>
      <c r="N56" s="82">
        <v>0.001405776227</v>
      </c>
      <c r="O56" s="83">
        <v>1.441658322329</v>
      </c>
      <c r="P56" s="84">
        <v>0.035814470553</v>
      </c>
      <c r="Q56" s="85">
        <v>1.246263100263</v>
      </c>
      <c r="R56" s="85">
        <v>0.020219553905</v>
      </c>
      <c r="S56" s="85">
        <v>0.998353722507</v>
      </c>
      <c r="T56" s="85">
        <v>0.005192865146</v>
      </c>
      <c r="U56" s="85">
        <v>1.086837637604</v>
      </c>
      <c r="V56" s="85">
        <v>0.007900935923</v>
      </c>
      <c r="W56" s="85">
        <v>1.077364485224</v>
      </c>
      <c r="X56" s="85">
        <v>0.007069604802</v>
      </c>
      <c r="Y56" s="132">
        <v>1.017306380344</v>
      </c>
      <c r="Z56" s="132">
        <v>0.003766069763</v>
      </c>
    </row>
    <row r="57" spans="1:26" ht="21">
      <c r="A57" s="114">
        <f t="shared" si="0"/>
        <v>53</v>
      </c>
      <c r="B57" s="103" t="s">
        <v>285</v>
      </c>
      <c r="C57" s="104"/>
      <c r="D57" s="105" t="s">
        <v>110</v>
      </c>
      <c r="E57" s="85">
        <v>0.984584924104641</v>
      </c>
      <c r="F57" s="85">
        <v>0.0031382194191602393</v>
      </c>
      <c r="G57" s="85">
        <v>1.343103574402786</v>
      </c>
      <c r="H57" s="85">
        <v>0.04127591079659717</v>
      </c>
      <c r="I57" s="85">
        <v>1.2611154227130867</v>
      </c>
      <c r="J57" s="85">
        <v>0.030374437966395253</v>
      </c>
      <c r="K57" s="83">
        <v>1.041434735412</v>
      </c>
      <c r="L57" s="83">
        <v>0.00605652327</v>
      </c>
      <c r="M57" s="84">
        <v>0.484818640271</v>
      </c>
      <c r="N57" s="82">
        <v>0.001054530505</v>
      </c>
      <c r="O57" s="83">
        <v>1.702987528624</v>
      </c>
      <c r="P57" s="84">
        <v>0.079902281476</v>
      </c>
      <c r="Q57" s="85">
        <v>1.210717488418</v>
      </c>
      <c r="R57" s="85">
        <v>0.024942513898</v>
      </c>
      <c r="S57" s="85">
        <v>0.941629861859</v>
      </c>
      <c r="T57" s="85">
        <v>0.000962757633</v>
      </c>
      <c r="U57" s="85">
        <v>1.083084125121</v>
      </c>
      <c r="V57" s="85">
        <v>0.010698009554</v>
      </c>
      <c r="W57" s="85">
        <v>1.074232963242</v>
      </c>
      <c r="X57" s="85">
        <v>0.009577262887</v>
      </c>
      <c r="Y57" s="132">
        <v>0.993426014189</v>
      </c>
      <c r="Z57" s="132">
        <v>0.002235548547</v>
      </c>
    </row>
    <row r="58" spans="1:26" ht="12.75">
      <c r="A58" s="114">
        <f t="shared" si="0"/>
        <v>54</v>
      </c>
      <c r="B58" s="103" t="s">
        <v>222</v>
      </c>
      <c r="C58" s="104"/>
      <c r="D58" s="105" t="s">
        <v>105</v>
      </c>
      <c r="E58" s="85">
        <v>1.0138876102420615</v>
      </c>
      <c r="F58" s="85">
        <v>0.00517537199342577</v>
      </c>
      <c r="G58" s="85">
        <v>1.1629157481714747</v>
      </c>
      <c r="H58" s="85">
        <v>0.02067969152955755</v>
      </c>
      <c r="I58" s="85">
        <v>1.2438003725130449</v>
      </c>
      <c r="J58" s="85">
        <v>0.029883592895090762</v>
      </c>
      <c r="K58" s="83">
        <v>1.03780630147</v>
      </c>
      <c r="L58" s="83">
        <v>0.006392887374</v>
      </c>
      <c r="M58" s="84">
        <v>0.557247779834</v>
      </c>
      <c r="N58" s="82">
        <v>0.001642986432</v>
      </c>
      <c r="O58" s="83">
        <v>1.557318015692</v>
      </c>
      <c r="P58" s="84">
        <v>0.065897351067</v>
      </c>
      <c r="Q58" s="85">
        <v>1.24393982328</v>
      </c>
      <c r="R58" s="85">
        <v>0.030468806754</v>
      </c>
      <c r="S58" s="85">
        <v>0.955782946135</v>
      </c>
      <c r="T58" s="85">
        <v>0.001008051324</v>
      </c>
      <c r="U58" s="85">
        <v>1.103606165555</v>
      </c>
      <c r="V58" s="85">
        <v>0.013379638303</v>
      </c>
      <c r="W58" s="85">
        <v>1.089965714284</v>
      </c>
      <c r="X58" s="85">
        <v>0.01126928805</v>
      </c>
      <c r="Y58" s="132">
        <v>1.038425083114</v>
      </c>
      <c r="Z58" s="132">
        <v>0.007014763587</v>
      </c>
    </row>
    <row r="59" spans="1:26" ht="21">
      <c r="A59" s="114">
        <f t="shared" si="0"/>
        <v>55</v>
      </c>
      <c r="B59" s="99" t="s">
        <v>274</v>
      </c>
      <c r="C59" s="104"/>
      <c r="D59" s="105" t="s">
        <v>74</v>
      </c>
      <c r="E59" s="85">
        <v>1.0458836107673632</v>
      </c>
      <c r="F59" s="85">
        <v>0.00847926982116657</v>
      </c>
      <c r="G59" s="85">
        <v>1.1039138242072148</v>
      </c>
      <c r="H59" s="85">
        <v>0.011783274815982424</v>
      </c>
      <c r="I59" s="85">
        <v>1.1785812913676397</v>
      </c>
      <c r="J59" s="85">
        <v>0.01997384123631795</v>
      </c>
      <c r="K59" s="83">
        <v>1.056586912914</v>
      </c>
      <c r="L59" s="83">
        <v>0.007434482733</v>
      </c>
      <c r="M59" s="84">
        <v>0.671631790073</v>
      </c>
      <c r="N59" s="82">
        <v>0.002120495782</v>
      </c>
      <c r="O59" s="83">
        <v>1.25457404327</v>
      </c>
      <c r="P59" s="84">
        <v>0.025727222396</v>
      </c>
      <c r="Q59" s="85">
        <v>1.160384635724</v>
      </c>
      <c r="R59" s="85">
        <v>0.016766381815</v>
      </c>
      <c r="S59" s="85">
        <v>1.065989657</v>
      </c>
      <c r="T59" s="85">
        <v>0.009510264833</v>
      </c>
      <c r="U59" s="85">
        <v>1.097165349315</v>
      </c>
      <c r="V59" s="85">
        <v>0.01042841297</v>
      </c>
      <c r="W59" s="85">
        <v>1.078615872981</v>
      </c>
      <c r="X59" s="85">
        <v>0.008474030628</v>
      </c>
      <c r="Y59" s="132">
        <v>1.008130599085</v>
      </c>
      <c r="Z59" s="132">
        <v>0.003429317512</v>
      </c>
    </row>
    <row r="60" spans="1:26" ht="12.75">
      <c r="A60" s="114">
        <f t="shared" si="0"/>
        <v>56</v>
      </c>
      <c r="B60" s="99" t="s">
        <v>279</v>
      </c>
      <c r="C60" s="104"/>
      <c r="D60" s="105" t="s">
        <v>280</v>
      </c>
      <c r="E60" s="85"/>
      <c r="F60" s="85"/>
      <c r="G60" s="85"/>
      <c r="H60" s="85"/>
      <c r="I60" s="85"/>
      <c r="J60" s="85"/>
      <c r="K60" s="83"/>
      <c r="L60" s="83"/>
      <c r="M60" s="84"/>
      <c r="N60" s="82"/>
      <c r="O60" s="83"/>
      <c r="P60" s="84"/>
      <c r="Q60" s="85"/>
      <c r="R60" s="85"/>
      <c r="S60" s="85">
        <v>1.001126311157</v>
      </c>
      <c r="T60" s="85">
        <v>0.001732764054</v>
      </c>
      <c r="U60" s="85">
        <v>1.090135925784</v>
      </c>
      <c r="V60" s="85">
        <v>0.019698956102</v>
      </c>
      <c r="W60" s="124">
        <v>1.040468364453</v>
      </c>
      <c r="X60" s="124">
        <v>0.007342586255</v>
      </c>
      <c r="Y60" s="132"/>
      <c r="Z60" s="132"/>
    </row>
    <row r="61" spans="1:26" ht="12.75">
      <c r="A61" s="114">
        <f t="shared" si="0"/>
        <v>57</v>
      </c>
      <c r="B61" s="103" t="s">
        <v>223</v>
      </c>
      <c r="C61" s="104" t="s">
        <v>232</v>
      </c>
      <c r="D61" s="105" t="s">
        <v>109</v>
      </c>
      <c r="E61" s="85">
        <v>1.0275073758767512</v>
      </c>
      <c r="F61" s="85">
        <v>0.004734868257627778</v>
      </c>
      <c r="G61" s="85">
        <v>1.1605665288639646</v>
      </c>
      <c r="H61" s="85">
        <v>0.019475221191123812</v>
      </c>
      <c r="I61" s="85">
        <v>1.1578574019584822</v>
      </c>
      <c r="J61" s="85">
        <v>0.015854054693053978</v>
      </c>
      <c r="K61" s="83">
        <v>1.052875545705</v>
      </c>
      <c r="L61" s="83">
        <v>0.006217553202</v>
      </c>
      <c r="M61" s="84">
        <v>0.737437051326</v>
      </c>
      <c r="N61" s="82">
        <v>0.001812520926</v>
      </c>
      <c r="O61" s="83">
        <v>1.480572260033</v>
      </c>
      <c r="P61" s="84">
        <v>0.046228486456</v>
      </c>
      <c r="Q61" s="85">
        <v>1.093230755551</v>
      </c>
      <c r="R61" s="85">
        <v>0.011160062403</v>
      </c>
      <c r="S61" s="85">
        <v>1.027600026231</v>
      </c>
      <c r="T61" s="85">
        <v>0.007070584892</v>
      </c>
      <c r="U61" s="85">
        <v>1.031359896544</v>
      </c>
      <c r="V61" s="85">
        <v>0.005162682017</v>
      </c>
      <c r="W61" s="85">
        <v>1.003286017933</v>
      </c>
      <c r="X61" s="85">
        <v>0.003234199455</v>
      </c>
      <c r="Y61" s="132">
        <v>1.005373157755</v>
      </c>
      <c r="Z61" s="132">
        <v>0.004842475147</v>
      </c>
    </row>
    <row r="62" spans="1:26" ht="12.75">
      <c r="A62" s="114">
        <f t="shared" si="0"/>
        <v>58</v>
      </c>
      <c r="B62" s="103" t="s">
        <v>223</v>
      </c>
      <c r="C62" s="104" t="s">
        <v>240</v>
      </c>
      <c r="D62" s="105" t="s">
        <v>107</v>
      </c>
      <c r="E62" s="85">
        <v>1.0473597399500545</v>
      </c>
      <c r="F62" s="85">
        <v>0.006529646166005288</v>
      </c>
      <c r="G62" s="85">
        <v>1.1979419791020205</v>
      </c>
      <c r="H62" s="85">
        <v>0.02179739407676191</v>
      </c>
      <c r="I62" s="85">
        <v>1.264077825050881</v>
      </c>
      <c r="J62" s="85">
        <v>0.024926879976663843</v>
      </c>
      <c r="K62" s="83">
        <v>1.06343454194</v>
      </c>
      <c r="L62" s="83">
        <v>0.007063948948</v>
      </c>
      <c r="M62" s="84">
        <v>0.55456719927</v>
      </c>
      <c r="N62" s="82">
        <v>0.001414652255</v>
      </c>
      <c r="O62" s="83">
        <v>1.825173141259</v>
      </c>
      <c r="P62" s="84">
        <v>0.07555054678</v>
      </c>
      <c r="Q62" s="85">
        <v>1.131490378361</v>
      </c>
      <c r="R62" s="85">
        <v>0.013582393579</v>
      </c>
      <c r="S62" s="85">
        <v>0.934374103212</v>
      </c>
      <c r="T62" s="85">
        <v>0.00178605604</v>
      </c>
      <c r="U62" s="85">
        <v>0.995650606629</v>
      </c>
      <c r="V62" s="85">
        <v>0.001389123173</v>
      </c>
      <c r="W62" s="85">
        <v>0.953447163326</v>
      </c>
      <c r="X62" s="85">
        <v>0.001863141981</v>
      </c>
      <c r="Y62" s="132">
        <v>0.983195745958</v>
      </c>
      <c r="Z62" s="132">
        <v>0.003200882461</v>
      </c>
    </row>
    <row r="63" spans="1:26" ht="15">
      <c r="A63" s="114">
        <f t="shared" si="0"/>
        <v>59</v>
      </c>
      <c r="B63" s="103" t="s">
        <v>263</v>
      </c>
      <c r="C63" s="104" t="s">
        <v>241</v>
      </c>
      <c r="D63" s="105" t="s">
        <v>108</v>
      </c>
      <c r="E63" s="85">
        <v>1.035217322117281</v>
      </c>
      <c r="F63" s="85">
        <v>0.005738630505495118</v>
      </c>
      <c r="G63" s="85">
        <v>1.0748150897817672</v>
      </c>
      <c r="H63" s="85">
        <v>0.014133640180847052</v>
      </c>
      <c r="I63" s="85">
        <v>1.0493603976816896</v>
      </c>
      <c r="J63" s="85">
        <v>0.008345432004549977</v>
      </c>
      <c r="K63" s="83">
        <v>1.045328626917</v>
      </c>
      <c r="L63" s="83">
        <v>0.006811614456</v>
      </c>
      <c r="M63" s="84">
        <v>0.994188143576</v>
      </c>
      <c r="N63" s="82">
        <v>0.00347128364</v>
      </c>
      <c r="O63" s="83">
        <v>1.15644521585</v>
      </c>
      <c r="P63" s="84">
        <v>0.017209147636</v>
      </c>
      <c r="Q63" s="85">
        <v>1.066802361999</v>
      </c>
      <c r="R63" s="85">
        <v>0.01181816438</v>
      </c>
      <c r="S63" s="85">
        <v>0.858092287684</v>
      </c>
      <c r="T63" s="85">
        <v>0.00132799197</v>
      </c>
      <c r="U63" s="85">
        <v>1.058981454236</v>
      </c>
      <c r="V63" s="85">
        <v>0.00932876212</v>
      </c>
      <c r="W63" s="85">
        <v>1.066793482685</v>
      </c>
      <c r="X63" s="85">
        <v>0.010219484259</v>
      </c>
      <c r="Y63" s="132">
        <v>1.005839446825</v>
      </c>
      <c r="Z63" s="132">
        <v>0.006084034819</v>
      </c>
    </row>
    <row r="64" spans="1:26" ht="12.75">
      <c r="A64" s="114">
        <f t="shared" si="0"/>
        <v>60</v>
      </c>
      <c r="B64" s="109" t="s">
        <v>264</v>
      </c>
      <c r="C64" s="104"/>
      <c r="D64" s="105" t="s">
        <v>95</v>
      </c>
      <c r="E64" s="85">
        <v>1.0299060437236838</v>
      </c>
      <c r="F64" s="85">
        <v>0.010857447551804658</v>
      </c>
      <c r="G64" s="85">
        <v>1.0611671953339312</v>
      </c>
      <c r="H64" s="85">
        <v>0.012353273039301284</v>
      </c>
      <c r="I64" s="85">
        <v>1.1840379087517787</v>
      </c>
      <c r="J64" s="85">
        <v>0.028188476189188596</v>
      </c>
      <c r="K64" s="83">
        <v>1.035437646756</v>
      </c>
      <c r="L64" s="83">
        <v>0.01146015733</v>
      </c>
      <c r="M64" s="84">
        <v>0.825042707834</v>
      </c>
      <c r="N64" s="82">
        <v>0.002067699595</v>
      </c>
      <c r="O64" s="83">
        <v>1.255582970869</v>
      </c>
      <c r="P64" s="84">
        <v>0.030855534395</v>
      </c>
      <c r="Q64" s="85">
        <v>1.125145481114</v>
      </c>
      <c r="R64" s="85">
        <v>0.017140858491</v>
      </c>
      <c r="S64" s="85">
        <v>0.947882613963</v>
      </c>
      <c r="T64" s="85">
        <v>0.001634007812</v>
      </c>
      <c r="U64" s="85">
        <v>1.067872525555</v>
      </c>
      <c r="V64" s="85">
        <v>0.010694329005</v>
      </c>
      <c r="W64" s="85">
        <v>1.065212268423</v>
      </c>
      <c r="X64" s="85">
        <v>0.010091140245</v>
      </c>
      <c r="Y64" s="132">
        <v>0.961960574919</v>
      </c>
      <c r="Z64" s="132">
        <v>0.003173948174</v>
      </c>
    </row>
    <row r="65" spans="1:26" ht="21">
      <c r="A65" s="114">
        <f t="shared" si="0"/>
        <v>61</v>
      </c>
      <c r="B65" s="103" t="s">
        <v>282</v>
      </c>
      <c r="C65" s="104"/>
      <c r="D65" s="105" t="s">
        <v>85</v>
      </c>
      <c r="E65" s="85">
        <v>1.0171775912485068</v>
      </c>
      <c r="F65" s="85">
        <v>0.00579096468235714</v>
      </c>
      <c r="G65" s="85">
        <v>1.2312095202344284</v>
      </c>
      <c r="H65" s="85">
        <v>0.029820329844646228</v>
      </c>
      <c r="I65" s="85">
        <v>1.2791063657004267</v>
      </c>
      <c r="J65" s="85">
        <v>0.032188011288878576</v>
      </c>
      <c r="K65" s="83">
        <v>1.019229978564</v>
      </c>
      <c r="L65" s="83">
        <v>0.00352531877</v>
      </c>
      <c r="M65" s="84">
        <v>0.791378585682</v>
      </c>
      <c r="N65" s="82">
        <v>0.001510932111</v>
      </c>
      <c r="O65" s="83">
        <v>1.235469776736</v>
      </c>
      <c r="P65" s="84">
        <v>0.026099244131</v>
      </c>
      <c r="Q65" s="85">
        <v>1.147547571356</v>
      </c>
      <c r="R65" s="85">
        <v>0.017706869979</v>
      </c>
      <c r="S65" s="125">
        <v>1.007969402296</v>
      </c>
      <c r="T65" s="125">
        <v>0.004191837025</v>
      </c>
      <c r="U65" s="86"/>
      <c r="V65" s="86"/>
      <c r="W65" s="86"/>
      <c r="X65" s="86"/>
      <c r="Y65" s="141"/>
      <c r="Z65" s="141"/>
    </row>
    <row r="66" spans="1:26" ht="12.75">
      <c r="A66" s="114">
        <f t="shared" si="0"/>
        <v>62</v>
      </c>
      <c r="B66" s="103" t="s">
        <v>225</v>
      </c>
      <c r="C66" s="104"/>
      <c r="D66" s="105" t="s">
        <v>84</v>
      </c>
      <c r="E66" s="85">
        <v>1.0165645914831258</v>
      </c>
      <c r="F66" s="85">
        <v>0.004258769737170206</v>
      </c>
      <c r="G66" s="85">
        <v>1.2334207383057665</v>
      </c>
      <c r="H66" s="85">
        <v>0.02624778117040512</v>
      </c>
      <c r="I66" s="85">
        <v>1.231791752552991</v>
      </c>
      <c r="J66" s="85">
        <v>0.026720620370588973</v>
      </c>
      <c r="K66" s="83">
        <v>1.025602859031</v>
      </c>
      <c r="L66" s="83">
        <v>0.004152835679</v>
      </c>
      <c r="M66" s="84">
        <v>0.760608467982</v>
      </c>
      <c r="N66" s="82">
        <v>0.001273321899</v>
      </c>
      <c r="O66" s="83">
        <v>1.219710758886</v>
      </c>
      <c r="P66" s="84">
        <v>0.024912418912</v>
      </c>
      <c r="Q66" s="85">
        <v>1.137910580198</v>
      </c>
      <c r="R66" s="85">
        <v>0.016696155352</v>
      </c>
      <c r="S66" s="85">
        <v>0.992697918895</v>
      </c>
      <c r="T66" s="85">
        <v>0.001922365514</v>
      </c>
      <c r="U66" s="85">
        <v>1.07636836681</v>
      </c>
      <c r="V66" s="85">
        <v>0.010157825463</v>
      </c>
      <c r="W66" s="85">
        <v>1.05764318037</v>
      </c>
      <c r="X66" s="85">
        <v>0.008261560966</v>
      </c>
      <c r="Y66" s="132">
        <v>0.994266280595</v>
      </c>
      <c r="Z66" s="132">
        <v>0.002590819805</v>
      </c>
    </row>
    <row r="67" spans="1:26" ht="12.75">
      <c r="A67" s="114">
        <f t="shared" si="0"/>
        <v>63</v>
      </c>
      <c r="B67" s="103" t="s">
        <v>245</v>
      </c>
      <c r="C67" s="104"/>
      <c r="D67" s="105" t="s">
        <v>54</v>
      </c>
      <c r="E67" s="85">
        <v>0.9896124099461421</v>
      </c>
      <c r="F67" s="85">
        <v>0.0020572543119684776</v>
      </c>
      <c r="G67" s="85">
        <v>1.2402238095166755</v>
      </c>
      <c r="H67" s="85">
        <v>0.030229891135177767</v>
      </c>
      <c r="I67" s="85">
        <v>1.2973460192970732</v>
      </c>
      <c r="J67" s="85">
        <v>0.036621867942953745</v>
      </c>
      <c r="K67" s="83">
        <v>1.028337039337</v>
      </c>
      <c r="L67" s="83">
        <v>0.00495901924</v>
      </c>
      <c r="M67" s="84">
        <v>0.772773473354</v>
      </c>
      <c r="N67" s="82">
        <v>0.001623016678</v>
      </c>
      <c r="O67" s="83">
        <v>1.236329476671</v>
      </c>
      <c r="P67" s="84">
        <v>0.02871365946</v>
      </c>
      <c r="Q67" s="85">
        <v>1.150911159022</v>
      </c>
      <c r="R67" s="85">
        <v>0.019636819694</v>
      </c>
      <c r="S67" s="125">
        <v>1.002758982702</v>
      </c>
      <c r="T67" s="125">
        <v>0.004117308841</v>
      </c>
      <c r="U67" s="85"/>
      <c r="V67" s="85"/>
      <c r="W67" s="85"/>
      <c r="X67" s="85"/>
      <c r="Y67" s="132"/>
      <c r="Z67" s="132"/>
    </row>
    <row r="68" spans="1:26" ht="12.75">
      <c r="A68" s="114">
        <f t="shared" si="0"/>
        <v>64</v>
      </c>
      <c r="B68" s="103" t="s">
        <v>252</v>
      </c>
      <c r="C68" s="104"/>
      <c r="D68" s="105" t="s">
        <v>265</v>
      </c>
      <c r="E68" s="85"/>
      <c r="F68" s="85"/>
      <c r="G68" s="85"/>
      <c r="H68" s="85"/>
      <c r="I68" s="85"/>
      <c r="J68" s="85"/>
      <c r="K68" s="83"/>
      <c r="L68" s="83"/>
      <c r="M68" s="84"/>
      <c r="N68" s="82"/>
      <c r="O68" s="83">
        <v>1.396241528542</v>
      </c>
      <c r="P68" s="84">
        <v>0.051134457482</v>
      </c>
      <c r="Q68" s="85">
        <v>1.262518969081</v>
      </c>
      <c r="R68" s="85">
        <v>0.035492251102</v>
      </c>
      <c r="S68" s="85">
        <v>0.992697918895</v>
      </c>
      <c r="T68" s="85">
        <v>0.001922365514</v>
      </c>
      <c r="U68" s="85">
        <v>1.049642514469</v>
      </c>
      <c r="V68" s="85">
        <v>0.008293090592</v>
      </c>
      <c r="W68" s="124">
        <v>1.023836634684</v>
      </c>
      <c r="X68" s="124">
        <v>0.002044712573</v>
      </c>
      <c r="Y68" s="132"/>
      <c r="Z68" s="132"/>
    </row>
    <row r="69" spans="1:26" ht="12.75">
      <c r="A69" s="114">
        <f t="shared" si="0"/>
        <v>65</v>
      </c>
      <c r="B69" s="103" t="s">
        <v>226</v>
      </c>
      <c r="C69" s="104"/>
      <c r="D69" s="105" t="s">
        <v>113</v>
      </c>
      <c r="E69" s="85">
        <v>0.9479603741918396</v>
      </c>
      <c r="F69" s="85">
        <v>0.0018431407279604706</v>
      </c>
      <c r="G69" s="85">
        <v>1.1229743783925452</v>
      </c>
      <c r="H69" s="85">
        <v>0.01501725418661126</v>
      </c>
      <c r="I69" s="85">
        <v>1.1722509752245336</v>
      </c>
      <c r="J69" s="85">
        <v>0.027964493983635416</v>
      </c>
      <c r="K69" s="83">
        <v>1.043171502125</v>
      </c>
      <c r="L69" s="83">
        <v>0.012169577649</v>
      </c>
      <c r="M69" s="84">
        <v>0.899883089677</v>
      </c>
      <c r="N69" s="82">
        <v>0.005353690208</v>
      </c>
      <c r="O69" s="83">
        <v>1.112228016178</v>
      </c>
      <c r="P69" s="84">
        <v>0.018324730724</v>
      </c>
      <c r="Q69" s="85">
        <v>1.216458349021</v>
      </c>
      <c r="R69" s="85">
        <v>0.028296554964</v>
      </c>
      <c r="S69" s="85">
        <v>0.919255127669</v>
      </c>
      <c r="T69" s="85">
        <v>0.003213537325</v>
      </c>
      <c r="U69" s="85">
        <v>1.00321698076</v>
      </c>
      <c r="V69" s="85">
        <v>0.00522148437</v>
      </c>
      <c r="W69" s="85">
        <v>1.056875608251</v>
      </c>
      <c r="X69" s="85">
        <v>0.010806873207</v>
      </c>
      <c r="Y69" s="132">
        <v>1.074085844943</v>
      </c>
      <c r="Z69" s="132">
        <v>0.013024823078</v>
      </c>
    </row>
    <row r="70" spans="1:26" ht="12.75">
      <c r="A70" s="114">
        <f t="shared" si="0"/>
        <v>66</v>
      </c>
      <c r="B70" s="103" t="s">
        <v>242</v>
      </c>
      <c r="C70" s="104"/>
      <c r="D70" s="105" t="s">
        <v>106</v>
      </c>
      <c r="E70" s="85">
        <v>0.9734875969719947</v>
      </c>
      <c r="F70" s="85">
        <v>0.005317962793019217</v>
      </c>
      <c r="G70" s="85">
        <v>1.1788900886984723</v>
      </c>
      <c r="H70" s="85">
        <v>0.025875298270379637</v>
      </c>
      <c r="I70" s="85">
        <v>1.160927943130304</v>
      </c>
      <c r="J70" s="85">
        <v>0.021575601964714284</v>
      </c>
      <c r="K70" s="83">
        <v>1.062494907001</v>
      </c>
      <c r="L70" s="83">
        <v>0.008918921417</v>
      </c>
      <c r="M70" s="84">
        <v>0.475186494776</v>
      </c>
      <c r="N70" s="82">
        <v>0.003248753607</v>
      </c>
      <c r="O70" s="83">
        <v>1.764892641722</v>
      </c>
      <c r="P70" s="84">
        <v>0.08974891957</v>
      </c>
      <c r="Q70" s="85">
        <v>1.247223166504</v>
      </c>
      <c r="R70" s="85">
        <v>0.031927396589</v>
      </c>
      <c r="S70" s="85">
        <v>0.86352358381</v>
      </c>
      <c r="T70" s="85">
        <v>0.004623194323</v>
      </c>
      <c r="U70" s="85">
        <v>1.054483080361</v>
      </c>
      <c r="V70" s="85">
        <v>0.00825892723</v>
      </c>
      <c r="W70" s="124">
        <v>0.977420637994</v>
      </c>
      <c r="X70" s="124">
        <v>0.001437970964</v>
      </c>
      <c r="Y70" s="132"/>
      <c r="Z70" s="132"/>
    </row>
    <row r="71" spans="1:26" ht="12.75">
      <c r="A71" s="114">
        <f>A70+1</f>
        <v>67</v>
      </c>
      <c r="B71" s="103" t="s">
        <v>253</v>
      </c>
      <c r="C71" s="104"/>
      <c r="D71" s="105" t="s">
        <v>266</v>
      </c>
      <c r="E71" s="85"/>
      <c r="F71" s="85"/>
      <c r="G71" s="85"/>
      <c r="H71" s="85"/>
      <c r="I71" s="85"/>
      <c r="J71" s="85"/>
      <c r="K71" s="91"/>
      <c r="L71" s="91"/>
      <c r="M71" s="92"/>
      <c r="N71" s="93"/>
      <c r="O71" s="83">
        <v>1.084345963165</v>
      </c>
      <c r="P71" s="84">
        <v>0.017093638626</v>
      </c>
      <c r="Q71" s="85">
        <v>1.183329750792</v>
      </c>
      <c r="R71" s="85">
        <v>0.022980160716</v>
      </c>
      <c r="S71" s="85">
        <v>0.965450222093</v>
      </c>
      <c r="T71" s="85">
        <v>0.002479312679</v>
      </c>
      <c r="U71" s="85">
        <v>1.023784331098</v>
      </c>
      <c r="V71" s="85">
        <v>0.004555181364</v>
      </c>
      <c r="W71" s="124">
        <v>1.03873624051</v>
      </c>
      <c r="X71" s="124">
        <v>0.004723349649</v>
      </c>
      <c r="Y71" s="132"/>
      <c r="Z71" s="132"/>
    </row>
    <row r="72" spans="1:26" ht="12.75">
      <c r="A72" s="114">
        <f>A71+1</f>
        <v>68</v>
      </c>
      <c r="B72" s="103" t="s">
        <v>228</v>
      </c>
      <c r="C72" s="104"/>
      <c r="D72" s="105" t="s">
        <v>114</v>
      </c>
      <c r="E72" s="85">
        <v>1.019255389773724</v>
      </c>
      <c r="F72" s="85">
        <v>0.0044235069339540216</v>
      </c>
      <c r="G72" s="85">
        <v>1.1084972744523516</v>
      </c>
      <c r="H72" s="85">
        <v>0.013519170158506628</v>
      </c>
      <c r="I72" s="85">
        <v>1.1381200177679396</v>
      </c>
      <c r="J72" s="85">
        <v>0.017349882119492746</v>
      </c>
      <c r="K72" s="83">
        <v>1.029549955505</v>
      </c>
      <c r="L72" s="83">
        <v>0.004641320522</v>
      </c>
      <c r="M72" s="84">
        <v>0.877021305731</v>
      </c>
      <c r="N72" s="82">
        <v>0.001611742591</v>
      </c>
      <c r="O72" s="83">
        <v>1.164744016946</v>
      </c>
      <c r="P72" s="84">
        <v>0.021918686106</v>
      </c>
      <c r="Q72" s="85">
        <v>1.080160723897</v>
      </c>
      <c r="R72" s="85">
        <v>0.010705464678</v>
      </c>
      <c r="S72" s="125">
        <v>0.994036398483</v>
      </c>
      <c r="T72" s="125">
        <v>0.002144662911</v>
      </c>
      <c r="U72" s="86"/>
      <c r="V72" s="86"/>
      <c r="W72" s="86"/>
      <c r="X72" s="86"/>
      <c r="Y72" s="141"/>
      <c r="Z72" s="141"/>
    </row>
    <row r="73" spans="1:24" ht="12.75">
      <c r="A73" s="90"/>
      <c r="B73" s="90"/>
      <c r="C73" s="90"/>
      <c r="D73" s="110"/>
      <c r="E73" s="110"/>
      <c r="F73" s="110"/>
      <c r="G73" s="110"/>
      <c r="H73" s="11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</row>
    <row r="74" spans="1:24" ht="15.75">
      <c r="A74" s="131"/>
      <c r="B74" s="191" t="s">
        <v>267</v>
      </c>
      <c r="C74" s="191"/>
      <c r="D74" s="191"/>
      <c r="E74" s="118"/>
      <c r="F74" s="118"/>
      <c r="G74" s="118"/>
      <c r="H74" s="75"/>
      <c r="I74" s="76"/>
      <c r="J74" s="75"/>
      <c r="K74" s="94"/>
      <c r="L74" s="77"/>
      <c r="M74" s="77"/>
      <c r="N74" s="118"/>
      <c r="O74" s="118"/>
      <c r="P74" s="118"/>
      <c r="Q74" s="118"/>
      <c r="R74" s="118"/>
      <c r="S74" s="118"/>
      <c r="T74" s="118"/>
      <c r="U74" s="118"/>
      <c r="V74" s="118"/>
      <c r="W74" s="90"/>
      <c r="X74" s="90"/>
    </row>
    <row r="75" spans="1:24" ht="15.75">
      <c r="A75" s="95"/>
      <c r="B75" s="190"/>
      <c r="C75" s="190"/>
      <c r="D75" s="190"/>
      <c r="E75" s="118"/>
      <c r="F75" s="74" t="s">
        <v>268</v>
      </c>
      <c r="G75" s="75"/>
      <c r="H75" s="75"/>
      <c r="I75" s="76"/>
      <c r="J75" s="75"/>
      <c r="K75" s="77"/>
      <c r="L75" s="75"/>
      <c r="M75" s="118"/>
      <c r="N75" s="118"/>
      <c r="O75" s="119"/>
      <c r="P75" s="118"/>
      <c r="Q75" s="118"/>
      <c r="R75" s="118"/>
      <c r="S75" s="119"/>
      <c r="T75" s="118"/>
      <c r="U75" s="119" t="s">
        <v>278</v>
      </c>
      <c r="V75" s="118"/>
      <c r="W75" s="118"/>
      <c r="X75" s="118"/>
    </row>
  </sheetData>
  <sheetProtection/>
  <mergeCells count="40">
    <mergeCell ref="B74:D74"/>
    <mergeCell ref="B75:D75"/>
    <mergeCell ref="J3:J4"/>
    <mergeCell ref="K3:K4"/>
    <mergeCell ref="L3:L4"/>
    <mergeCell ref="E3:E4"/>
    <mergeCell ref="F3:F4"/>
    <mergeCell ref="G3:G4"/>
    <mergeCell ref="H3:H4"/>
    <mergeCell ref="I3:I4"/>
    <mergeCell ref="Y2:Z2"/>
    <mergeCell ref="Y3:Y4"/>
    <mergeCell ref="Z3:Z4"/>
    <mergeCell ref="P3:P4"/>
    <mergeCell ref="Q3:Q4"/>
    <mergeCell ref="R3:R4"/>
    <mergeCell ref="W2:X2"/>
    <mergeCell ref="V3:V4"/>
    <mergeCell ref="W3:W4"/>
    <mergeCell ref="S3:S4"/>
    <mergeCell ref="T3:T4"/>
    <mergeCell ref="U3:U4"/>
    <mergeCell ref="O2:P2"/>
    <mergeCell ref="Q2:R2"/>
    <mergeCell ref="S2:T2"/>
    <mergeCell ref="U2:V2"/>
    <mergeCell ref="A1:X1"/>
    <mergeCell ref="A2:A4"/>
    <mergeCell ref="B2:B4"/>
    <mergeCell ref="C2:C4"/>
    <mergeCell ref="D2:D4"/>
    <mergeCell ref="E2:F2"/>
    <mergeCell ref="G2:H2"/>
    <mergeCell ref="I2:J2"/>
    <mergeCell ref="K2:L2"/>
    <mergeCell ref="M2:N2"/>
    <mergeCell ref="O3:O4"/>
    <mergeCell ref="X3:X4"/>
    <mergeCell ref="M3:M4"/>
    <mergeCell ref="N3:N4"/>
  </mergeCells>
  <conditionalFormatting sqref="B5:D20 B22:D75">
    <cfRule type="cellIs" priority="2" dxfId="26" operator="lessThan" stopIfTrue="1">
      <formula>0</formula>
    </cfRule>
  </conditionalFormatting>
  <conditionalFormatting sqref="B21:D21">
    <cfRule type="cellIs" priority="1" dxfId="2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2016-10-14T12:35:25Z</cp:lastPrinted>
  <dcterms:created xsi:type="dcterms:W3CDTF">2004-04-14T14:07:04Z</dcterms:created>
  <dcterms:modified xsi:type="dcterms:W3CDTF">2016-10-17T06:43:07Z</dcterms:modified>
  <cp:category/>
  <cp:version/>
  <cp:contentType/>
  <cp:contentStatus/>
</cp:coreProperties>
</file>